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vidmeyer/Google Drive/2.Growth and Marketing/Data Content/Data Files/"/>
    </mc:Choice>
  </mc:AlternateContent>
  <xr:revisionPtr revIDLastSave="0" documentId="8_{6F6BAB8B-32C6-314E-B630-F0AEE0A14FC2}" xr6:coauthVersionLast="46" xr6:coauthVersionMax="46" xr10:uidLastSave="{00000000-0000-0000-0000-000000000000}"/>
  <workbookProtection workbookAlgorithmName="SHA-512" workbookHashValue="Fi+M96IITdbJRGgllyh7bOMXuaFhekVGiBlPvHAQd76dkawu4OfZWGFYmFk/iXvYrmU0JEiweWutn2NlYBJ97g==" workbookSaltValue="g52gr7AbelnR8knkfYk2JA==" workbookSpinCount="100000" lockStructure="1"/>
  <bookViews>
    <workbookView xWindow="0" yWindow="460" windowWidth="33600" windowHeight="20540" xr2:uid="{CDED96A5-48B8-A643-A391-20717F95B885}"/>
  </bookViews>
  <sheets>
    <sheet name="Mortgage Points" sheetId="1" r:id="rId1"/>
    <sheet name="Analysis" sheetId="5" state="hidden" r:id="rId2"/>
    <sheet name="NPV" sheetId="4" state="hidden" r:id="rId3"/>
    <sheet name="Base Rate" sheetId="2" state="hidden" r:id="rId4"/>
    <sheet name="With Points" sheetId="3" state="hidden" r:id="rId5"/>
  </sheets>
  <definedNames>
    <definedName name="solver_adj" localSheetId="0" hidden="1">'Mortgage Points'!$C$20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opt" localSheetId="0" hidden="1">'Mortgage Points'!$F$5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5" l="1"/>
  <c r="B5" i="3"/>
  <c r="B7" i="3" s="1"/>
  <c r="B1" i="3"/>
  <c r="B3" i="3" s="1"/>
  <c r="K2" i="3" s="1"/>
  <c r="M2" i="3" s="1"/>
  <c r="C16" i="1"/>
  <c r="B4" i="3" s="1"/>
  <c r="G2" i="3" l="1"/>
  <c r="I2" i="3" s="1"/>
  <c r="B8" i="3"/>
  <c r="C17" i="1" s="1"/>
  <c r="B5" i="2"/>
  <c r="B7" i="2" s="1"/>
  <c r="C7" i="1"/>
  <c r="C15" i="1" s="1"/>
  <c r="B4" i="2"/>
  <c r="B1" i="2"/>
  <c r="B3" i="2" s="1"/>
  <c r="B26" i="5" l="1"/>
  <c r="I2" i="4" s="1"/>
  <c r="C2" i="4"/>
  <c r="D2" i="4" s="1"/>
  <c r="B9" i="3"/>
  <c r="B10" i="3" s="1"/>
  <c r="F2" i="3"/>
  <c r="B8" i="2"/>
  <c r="K2" i="2"/>
  <c r="M2" i="2" s="1"/>
  <c r="E2" i="4" l="1"/>
  <c r="G3" i="4"/>
  <c r="H3" i="4" s="1"/>
  <c r="G19" i="4"/>
  <c r="H19" i="4" s="1"/>
  <c r="G35" i="4"/>
  <c r="H35" i="4" s="1"/>
  <c r="G51" i="4"/>
  <c r="H51" i="4" s="1"/>
  <c r="G67" i="4"/>
  <c r="H67" i="4" s="1"/>
  <c r="G83" i="4"/>
  <c r="H83" i="4" s="1"/>
  <c r="G99" i="4"/>
  <c r="H99" i="4" s="1"/>
  <c r="G115" i="4"/>
  <c r="H115" i="4" s="1"/>
  <c r="G131" i="4"/>
  <c r="H131" i="4" s="1"/>
  <c r="G147" i="4"/>
  <c r="H147" i="4" s="1"/>
  <c r="G163" i="4"/>
  <c r="H163" i="4" s="1"/>
  <c r="G179" i="4"/>
  <c r="H179" i="4" s="1"/>
  <c r="G195" i="4"/>
  <c r="H195" i="4" s="1"/>
  <c r="G211" i="4"/>
  <c r="H211" i="4" s="1"/>
  <c r="G227" i="4"/>
  <c r="H227" i="4" s="1"/>
  <c r="G243" i="4"/>
  <c r="H243" i="4" s="1"/>
  <c r="G259" i="4"/>
  <c r="H259" i="4" s="1"/>
  <c r="G275" i="4"/>
  <c r="H275" i="4" s="1"/>
  <c r="G291" i="4"/>
  <c r="H291" i="4" s="1"/>
  <c r="G307" i="4"/>
  <c r="H307" i="4" s="1"/>
  <c r="G323" i="4"/>
  <c r="H323" i="4" s="1"/>
  <c r="G339" i="4"/>
  <c r="H339" i="4" s="1"/>
  <c r="G355" i="4"/>
  <c r="H355" i="4" s="1"/>
  <c r="G270" i="4"/>
  <c r="H270" i="4" s="1"/>
  <c r="G4" i="4"/>
  <c r="H4" i="4" s="1"/>
  <c r="G20" i="4"/>
  <c r="H20" i="4" s="1"/>
  <c r="G36" i="4"/>
  <c r="H36" i="4" s="1"/>
  <c r="G52" i="4"/>
  <c r="H52" i="4" s="1"/>
  <c r="G68" i="4"/>
  <c r="H68" i="4" s="1"/>
  <c r="G84" i="4"/>
  <c r="H84" i="4" s="1"/>
  <c r="G100" i="4"/>
  <c r="H100" i="4" s="1"/>
  <c r="G116" i="4"/>
  <c r="H116" i="4" s="1"/>
  <c r="G132" i="4"/>
  <c r="H132" i="4" s="1"/>
  <c r="G148" i="4"/>
  <c r="H148" i="4" s="1"/>
  <c r="G164" i="4"/>
  <c r="H164" i="4" s="1"/>
  <c r="G180" i="4"/>
  <c r="H180" i="4" s="1"/>
  <c r="G196" i="4"/>
  <c r="H196" i="4" s="1"/>
  <c r="G212" i="4"/>
  <c r="H212" i="4" s="1"/>
  <c r="G228" i="4"/>
  <c r="H228" i="4" s="1"/>
  <c r="G244" i="4"/>
  <c r="H244" i="4" s="1"/>
  <c r="G260" i="4"/>
  <c r="H260" i="4" s="1"/>
  <c r="G276" i="4"/>
  <c r="H276" i="4" s="1"/>
  <c r="G292" i="4"/>
  <c r="H292" i="4" s="1"/>
  <c r="G308" i="4"/>
  <c r="H308" i="4" s="1"/>
  <c r="G324" i="4"/>
  <c r="H324" i="4" s="1"/>
  <c r="G340" i="4"/>
  <c r="H340" i="4" s="1"/>
  <c r="G356" i="4"/>
  <c r="H356" i="4" s="1"/>
  <c r="G248" i="4"/>
  <c r="H248" i="4" s="1"/>
  <c r="G312" i="4"/>
  <c r="H312" i="4" s="1"/>
  <c r="G344" i="4"/>
  <c r="H344" i="4" s="1"/>
  <c r="G9" i="4"/>
  <c r="H9" i="4" s="1"/>
  <c r="G153" i="4"/>
  <c r="H153" i="4" s="1"/>
  <c r="G249" i="4"/>
  <c r="H249" i="4" s="1"/>
  <c r="G361" i="4"/>
  <c r="H361" i="4" s="1"/>
  <c r="G42" i="4"/>
  <c r="H42" i="4" s="1"/>
  <c r="G186" i="4"/>
  <c r="H186" i="4" s="1"/>
  <c r="G330" i="4"/>
  <c r="H330" i="4" s="1"/>
  <c r="G43" i="4"/>
  <c r="H43" i="4" s="1"/>
  <c r="G123" i="4"/>
  <c r="H123" i="4" s="1"/>
  <c r="G187" i="4"/>
  <c r="H187" i="4" s="1"/>
  <c r="G235" i="4"/>
  <c r="H235" i="4" s="1"/>
  <c r="G283" i="4"/>
  <c r="H283" i="4" s="1"/>
  <c r="G331" i="4"/>
  <c r="H331" i="4" s="1"/>
  <c r="G28" i="4"/>
  <c r="H28" i="4" s="1"/>
  <c r="G124" i="4"/>
  <c r="H124" i="4" s="1"/>
  <c r="G188" i="4"/>
  <c r="H188" i="4" s="1"/>
  <c r="G252" i="4"/>
  <c r="H252" i="4" s="1"/>
  <c r="G284" i="4"/>
  <c r="H284" i="4" s="1"/>
  <c r="G348" i="4"/>
  <c r="H348" i="4" s="1"/>
  <c r="G29" i="4"/>
  <c r="H29" i="4" s="1"/>
  <c r="G205" i="4"/>
  <c r="H205" i="4" s="1"/>
  <c r="G238" i="4"/>
  <c r="H238" i="4" s="1"/>
  <c r="G351" i="4"/>
  <c r="H351" i="4" s="1"/>
  <c r="G272" i="4"/>
  <c r="H272" i="4" s="1"/>
  <c r="G5" i="4"/>
  <c r="H5" i="4" s="1"/>
  <c r="G21" i="4"/>
  <c r="H21" i="4" s="1"/>
  <c r="G37" i="4"/>
  <c r="H37" i="4" s="1"/>
  <c r="G53" i="4"/>
  <c r="H53" i="4" s="1"/>
  <c r="G69" i="4"/>
  <c r="H69" i="4" s="1"/>
  <c r="G85" i="4"/>
  <c r="H85" i="4" s="1"/>
  <c r="G101" i="4"/>
  <c r="H101" i="4" s="1"/>
  <c r="G117" i="4"/>
  <c r="H117" i="4" s="1"/>
  <c r="G133" i="4"/>
  <c r="H133" i="4" s="1"/>
  <c r="G149" i="4"/>
  <c r="H149" i="4" s="1"/>
  <c r="G165" i="4"/>
  <c r="H165" i="4" s="1"/>
  <c r="G181" i="4"/>
  <c r="H181" i="4" s="1"/>
  <c r="G197" i="4"/>
  <c r="H197" i="4" s="1"/>
  <c r="G213" i="4"/>
  <c r="H213" i="4" s="1"/>
  <c r="G229" i="4"/>
  <c r="H229" i="4" s="1"/>
  <c r="G245" i="4"/>
  <c r="H245" i="4" s="1"/>
  <c r="G261" i="4"/>
  <c r="H261" i="4" s="1"/>
  <c r="G277" i="4"/>
  <c r="H277" i="4" s="1"/>
  <c r="G293" i="4"/>
  <c r="H293" i="4" s="1"/>
  <c r="G309" i="4"/>
  <c r="H309" i="4" s="1"/>
  <c r="G325" i="4"/>
  <c r="H325" i="4" s="1"/>
  <c r="G341" i="4"/>
  <c r="H341" i="4" s="1"/>
  <c r="G357" i="4"/>
  <c r="H357" i="4" s="1"/>
  <c r="G232" i="4"/>
  <c r="H232" i="4" s="1"/>
  <c r="G296" i="4"/>
  <c r="H296" i="4" s="1"/>
  <c r="G360" i="4"/>
  <c r="H360" i="4" s="1"/>
  <c r="G25" i="4"/>
  <c r="H25" i="4" s="1"/>
  <c r="G169" i="4"/>
  <c r="H169" i="4" s="1"/>
  <c r="G265" i="4"/>
  <c r="H265" i="4" s="1"/>
  <c r="G345" i="4"/>
  <c r="H345" i="4" s="1"/>
  <c r="G58" i="4"/>
  <c r="H58" i="4" s="1"/>
  <c r="G170" i="4"/>
  <c r="H170" i="4" s="1"/>
  <c r="G298" i="4"/>
  <c r="H298" i="4" s="1"/>
  <c r="G59" i="4"/>
  <c r="H59" i="4" s="1"/>
  <c r="G107" i="4"/>
  <c r="H107" i="4" s="1"/>
  <c r="G171" i="4"/>
  <c r="H171" i="4" s="1"/>
  <c r="G219" i="4"/>
  <c r="H219" i="4" s="1"/>
  <c r="G299" i="4"/>
  <c r="H299" i="4" s="1"/>
  <c r="G2" i="4"/>
  <c r="H2" i="4" s="1"/>
  <c r="G60" i="4"/>
  <c r="H60" i="4" s="1"/>
  <c r="G156" i="4"/>
  <c r="H156" i="4" s="1"/>
  <c r="G268" i="4"/>
  <c r="H268" i="4" s="1"/>
  <c r="G332" i="4"/>
  <c r="H332" i="4" s="1"/>
  <c r="G45" i="4"/>
  <c r="H45" i="4" s="1"/>
  <c r="G173" i="4"/>
  <c r="H173" i="4" s="1"/>
  <c r="G317" i="4"/>
  <c r="H317" i="4" s="1"/>
  <c r="G286" i="4"/>
  <c r="H286" i="4" s="1"/>
  <c r="G287" i="4"/>
  <c r="H287" i="4" s="1"/>
  <c r="G288" i="4"/>
  <c r="H288" i="4" s="1"/>
  <c r="G6" i="4"/>
  <c r="H6" i="4" s="1"/>
  <c r="G22" i="4"/>
  <c r="H22" i="4" s="1"/>
  <c r="G38" i="4"/>
  <c r="H38" i="4" s="1"/>
  <c r="G54" i="4"/>
  <c r="H54" i="4" s="1"/>
  <c r="G70" i="4"/>
  <c r="H70" i="4" s="1"/>
  <c r="G86" i="4"/>
  <c r="H86" i="4" s="1"/>
  <c r="G102" i="4"/>
  <c r="H102" i="4" s="1"/>
  <c r="G118" i="4"/>
  <c r="H118" i="4" s="1"/>
  <c r="G134" i="4"/>
  <c r="H134" i="4" s="1"/>
  <c r="G150" i="4"/>
  <c r="H150" i="4" s="1"/>
  <c r="G166" i="4"/>
  <c r="H166" i="4" s="1"/>
  <c r="G182" i="4"/>
  <c r="H182" i="4" s="1"/>
  <c r="G198" i="4"/>
  <c r="H198" i="4" s="1"/>
  <c r="G214" i="4"/>
  <c r="H214" i="4" s="1"/>
  <c r="G230" i="4"/>
  <c r="H230" i="4" s="1"/>
  <c r="G246" i="4"/>
  <c r="H246" i="4" s="1"/>
  <c r="G262" i="4"/>
  <c r="H262" i="4" s="1"/>
  <c r="G278" i="4"/>
  <c r="H278" i="4" s="1"/>
  <c r="G294" i="4"/>
  <c r="H294" i="4" s="1"/>
  <c r="G310" i="4"/>
  <c r="H310" i="4" s="1"/>
  <c r="G326" i="4"/>
  <c r="H326" i="4" s="1"/>
  <c r="G342" i="4"/>
  <c r="H342" i="4" s="1"/>
  <c r="G358" i="4"/>
  <c r="H358" i="4" s="1"/>
  <c r="G24" i="4"/>
  <c r="H24" i="4" s="1"/>
  <c r="G40" i="4"/>
  <c r="H40" i="4" s="1"/>
  <c r="G72" i="4"/>
  <c r="H72" i="4" s="1"/>
  <c r="G104" i="4"/>
  <c r="H104" i="4" s="1"/>
  <c r="G136" i="4"/>
  <c r="H136" i="4" s="1"/>
  <c r="G168" i="4"/>
  <c r="H168" i="4" s="1"/>
  <c r="G200" i="4"/>
  <c r="H200" i="4" s="1"/>
  <c r="G264" i="4"/>
  <c r="H264" i="4" s="1"/>
  <c r="G328" i="4"/>
  <c r="H328" i="4" s="1"/>
  <c r="G41" i="4"/>
  <c r="H41" i="4" s="1"/>
  <c r="G89" i="4"/>
  <c r="H89" i="4" s="1"/>
  <c r="G121" i="4"/>
  <c r="H121" i="4" s="1"/>
  <c r="G185" i="4"/>
  <c r="H185" i="4" s="1"/>
  <c r="G217" i="4"/>
  <c r="H217" i="4" s="1"/>
  <c r="G281" i="4"/>
  <c r="H281" i="4" s="1"/>
  <c r="G313" i="4"/>
  <c r="H313" i="4" s="1"/>
  <c r="G10" i="4"/>
  <c r="H10" i="4" s="1"/>
  <c r="G90" i="4"/>
  <c r="H90" i="4" s="1"/>
  <c r="G122" i="4"/>
  <c r="H122" i="4" s="1"/>
  <c r="G154" i="4"/>
  <c r="H154" i="4" s="1"/>
  <c r="G218" i="4"/>
  <c r="H218" i="4" s="1"/>
  <c r="G250" i="4"/>
  <c r="H250" i="4" s="1"/>
  <c r="G282" i="4"/>
  <c r="H282" i="4" s="1"/>
  <c r="G346" i="4"/>
  <c r="H346" i="4" s="1"/>
  <c r="G11" i="4"/>
  <c r="H11" i="4" s="1"/>
  <c r="G75" i="4"/>
  <c r="H75" i="4" s="1"/>
  <c r="G155" i="4"/>
  <c r="H155" i="4" s="1"/>
  <c r="G251" i="4"/>
  <c r="H251" i="4" s="1"/>
  <c r="G315" i="4"/>
  <c r="H315" i="4" s="1"/>
  <c r="G12" i="4"/>
  <c r="H12" i="4" s="1"/>
  <c r="G140" i="4"/>
  <c r="H140" i="4" s="1"/>
  <c r="G316" i="4"/>
  <c r="H316" i="4" s="1"/>
  <c r="G61" i="4"/>
  <c r="H61" i="4" s="1"/>
  <c r="G221" i="4"/>
  <c r="H221" i="4" s="1"/>
  <c r="G174" i="4"/>
  <c r="H174" i="4" s="1"/>
  <c r="G338" i="4"/>
  <c r="H338" i="4" s="1"/>
  <c r="G7" i="4"/>
  <c r="H7" i="4" s="1"/>
  <c r="G23" i="4"/>
  <c r="H23" i="4" s="1"/>
  <c r="G39" i="4"/>
  <c r="H39" i="4" s="1"/>
  <c r="G55" i="4"/>
  <c r="H55" i="4" s="1"/>
  <c r="G71" i="4"/>
  <c r="H71" i="4" s="1"/>
  <c r="G87" i="4"/>
  <c r="H87" i="4" s="1"/>
  <c r="G103" i="4"/>
  <c r="H103" i="4" s="1"/>
  <c r="G119" i="4"/>
  <c r="H119" i="4" s="1"/>
  <c r="G135" i="4"/>
  <c r="H135" i="4" s="1"/>
  <c r="G151" i="4"/>
  <c r="H151" i="4" s="1"/>
  <c r="G167" i="4"/>
  <c r="H167" i="4" s="1"/>
  <c r="G183" i="4"/>
  <c r="H183" i="4" s="1"/>
  <c r="G199" i="4"/>
  <c r="H199" i="4" s="1"/>
  <c r="G215" i="4"/>
  <c r="H215" i="4" s="1"/>
  <c r="G231" i="4"/>
  <c r="H231" i="4" s="1"/>
  <c r="G247" i="4"/>
  <c r="H247" i="4" s="1"/>
  <c r="G263" i="4"/>
  <c r="H263" i="4" s="1"/>
  <c r="G279" i="4"/>
  <c r="H279" i="4" s="1"/>
  <c r="G295" i="4"/>
  <c r="H295" i="4" s="1"/>
  <c r="G311" i="4"/>
  <c r="H311" i="4" s="1"/>
  <c r="G327" i="4"/>
  <c r="H327" i="4" s="1"/>
  <c r="G343" i="4"/>
  <c r="H343" i="4" s="1"/>
  <c r="G359" i="4"/>
  <c r="H359" i="4" s="1"/>
  <c r="G8" i="4"/>
  <c r="H8" i="4" s="1"/>
  <c r="G56" i="4"/>
  <c r="H56" i="4" s="1"/>
  <c r="G88" i="4"/>
  <c r="H88" i="4" s="1"/>
  <c r="G120" i="4"/>
  <c r="H120" i="4" s="1"/>
  <c r="G152" i="4"/>
  <c r="H152" i="4" s="1"/>
  <c r="G184" i="4"/>
  <c r="H184" i="4" s="1"/>
  <c r="G216" i="4"/>
  <c r="H216" i="4" s="1"/>
  <c r="G280" i="4"/>
  <c r="H280" i="4" s="1"/>
  <c r="G57" i="4"/>
  <c r="H57" i="4" s="1"/>
  <c r="G73" i="4"/>
  <c r="H73" i="4" s="1"/>
  <c r="G105" i="4"/>
  <c r="H105" i="4" s="1"/>
  <c r="G137" i="4"/>
  <c r="H137" i="4" s="1"/>
  <c r="G201" i="4"/>
  <c r="H201" i="4" s="1"/>
  <c r="G233" i="4"/>
  <c r="H233" i="4" s="1"/>
  <c r="G297" i="4"/>
  <c r="H297" i="4" s="1"/>
  <c r="G329" i="4"/>
  <c r="H329" i="4" s="1"/>
  <c r="G26" i="4"/>
  <c r="H26" i="4" s="1"/>
  <c r="G74" i="4"/>
  <c r="H74" i="4" s="1"/>
  <c r="G106" i="4"/>
  <c r="H106" i="4" s="1"/>
  <c r="G138" i="4"/>
  <c r="H138" i="4" s="1"/>
  <c r="G202" i="4"/>
  <c r="H202" i="4" s="1"/>
  <c r="G234" i="4"/>
  <c r="H234" i="4" s="1"/>
  <c r="G266" i="4"/>
  <c r="H266" i="4" s="1"/>
  <c r="G314" i="4"/>
  <c r="H314" i="4" s="1"/>
  <c r="G362" i="4"/>
  <c r="H362" i="4" s="1"/>
  <c r="G27" i="4"/>
  <c r="H27" i="4" s="1"/>
  <c r="G91" i="4"/>
  <c r="H91" i="4" s="1"/>
  <c r="G139" i="4"/>
  <c r="H139" i="4" s="1"/>
  <c r="G203" i="4"/>
  <c r="H203" i="4" s="1"/>
  <c r="G267" i="4"/>
  <c r="H267" i="4" s="1"/>
  <c r="G347" i="4"/>
  <c r="H347" i="4" s="1"/>
  <c r="G44" i="4"/>
  <c r="H44" i="4" s="1"/>
  <c r="G108" i="4"/>
  <c r="H108" i="4" s="1"/>
  <c r="G172" i="4"/>
  <c r="H172" i="4" s="1"/>
  <c r="G300" i="4"/>
  <c r="H300" i="4" s="1"/>
  <c r="G77" i="4"/>
  <c r="H77" i="4" s="1"/>
  <c r="G189" i="4"/>
  <c r="H189" i="4" s="1"/>
  <c r="G285" i="4"/>
  <c r="H285" i="4" s="1"/>
  <c r="G110" i="4"/>
  <c r="H110" i="4" s="1"/>
  <c r="G353" i="4"/>
  <c r="H353" i="4" s="1"/>
  <c r="G76" i="4"/>
  <c r="H76" i="4" s="1"/>
  <c r="G204" i="4"/>
  <c r="H204" i="4" s="1"/>
  <c r="G93" i="4"/>
  <c r="H93" i="4" s="1"/>
  <c r="G237" i="4"/>
  <c r="H237" i="4" s="1"/>
  <c r="G349" i="4"/>
  <c r="H349" i="4" s="1"/>
  <c r="G126" i="4"/>
  <c r="H126" i="4" s="1"/>
  <c r="G334" i="4"/>
  <c r="H334" i="4" s="1"/>
  <c r="G354" i="4"/>
  <c r="H354" i="4" s="1"/>
  <c r="G236" i="4"/>
  <c r="H236" i="4" s="1"/>
  <c r="G141" i="4"/>
  <c r="H141" i="4" s="1"/>
  <c r="G269" i="4"/>
  <c r="H269" i="4" s="1"/>
  <c r="G206" i="4"/>
  <c r="H206" i="4" s="1"/>
  <c r="G350" i="4"/>
  <c r="H350" i="4" s="1"/>
  <c r="G319" i="4"/>
  <c r="H319" i="4" s="1"/>
  <c r="G336" i="4"/>
  <c r="H336" i="4" s="1"/>
  <c r="G253" i="4"/>
  <c r="H253" i="4" s="1"/>
  <c r="G142" i="4"/>
  <c r="H142" i="4" s="1"/>
  <c r="G321" i="4"/>
  <c r="H321" i="4" s="1"/>
  <c r="G220" i="4"/>
  <c r="H220" i="4" s="1"/>
  <c r="G125" i="4"/>
  <c r="H125" i="4" s="1"/>
  <c r="G301" i="4"/>
  <c r="H301" i="4" s="1"/>
  <c r="G254" i="4"/>
  <c r="H254" i="4" s="1"/>
  <c r="G303" i="4"/>
  <c r="H303" i="4" s="1"/>
  <c r="G304" i="4"/>
  <c r="H304" i="4" s="1"/>
  <c r="G92" i="4"/>
  <c r="H92" i="4" s="1"/>
  <c r="G157" i="4"/>
  <c r="H157" i="4" s="1"/>
  <c r="G190" i="4"/>
  <c r="H190" i="4" s="1"/>
  <c r="G337" i="4"/>
  <c r="H337" i="4" s="1"/>
  <c r="G13" i="4"/>
  <c r="H13" i="4" s="1"/>
  <c r="G109" i="4"/>
  <c r="H109" i="4" s="1"/>
  <c r="G333" i="4"/>
  <c r="H333" i="4" s="1"/>
  <c r="G302" i="4"/>
  <c r="H302" i="4" s="1"/>
  <c r="G239" i="4"/>
  <c r="H239" i="4" s="1"/>
  <c r="G305" i="4"/>
  <c r="H305" i="4" s="1"/>
  <c r="G14" i="4"/>
  <c r="H14" i="4" s="1"/>
  <c r="G30" i="4"/>
  <c r="H30" i="4" s="1"/>
  <c r="G46" i="4"/>
  <c r="H46" i="4" s="1"/>
  <c r="G62" i="4"/>
  <c r="H62" i="4" s="1"/>
  <c r="G78" i="4"/>
  <c r="H78" i="4" s="1"/>
  <c r="G94" i="4"/>
  <c r="H94" i="4" s="1"/>
  <c r="G158" i="4"/>
  <c r="H158" i="4" s="1"/>
  <c r="G222" i="4"/>
  <c r="H222" i="4" s="1"/>
  <c r="G318" i="4"/>
  <c r="H318" i="4" s="1"/>
  <c r="G271" i="4"/>
  <c r="H271" i="4" s="1"/>
  <c r="G352" i="4"/>
  <c r="H352" i="4" s="1"/>
  <c r="G15" i="4"/>
  <c r="H15" i="4" s="1"/>
  <c r="G31" i="4"/>
  <c r="H31" i="4" s="1"/>
  <c r="G47" i="4"/>
  <c r="H47" i="4" s="1"/>
  <c r="G63" i="4"/>
  <c r="H63" i="4" s="1"/>
  <c r="G79" i="4"/>
  <c r="H79" i="4" s="1"/>
  <c r="G95" i="4"/>
  <c r="H95" i="4" s="1"/>
  <c r="G111" i="4"/>
  <c r="H111" i="4" s="1"/>
  <c r="G127" i="4"/>
  <c r="H127" i="4" s="1"/>
  <c r="G143" i="4"/>
  <c r="H143" i="4" s="1"/>
  <c r="G159" i="4"/>
  <c r="H159" i="4" s="1"/>
  <c r="G175" i="4"/>
  <c r="H175" i="4" s="1"/>
  <c r="G191" i="4"/>
  <c r="H191" i="4" s="1"/>
  <c r="G207" i="4"/>
  <c r="H207" i="4" s="1"/>
  <c r="G223" i="4"/>
  <c r="H223" i="4" s="1"/>
  <c r="G255" i="4"/>
  <c r="H255" i="4" s="1"/>
  <c r="G335" i="4"/>
  <c r="H335" i="4" s="1"/>
  <c r="G16" i="4"/>
  <c r="H16" i="4" s="1"/>
  <c r="G32" i="4"/>
  <c r="H32" i="4" s="1"/>
  <c r="G48" i="4"/>
  <c r="H48" i="4" s="1"/>
  <c r="G64" i="4"/>
  <c r="H64" i="4" s="1"/>
  <c r="G80" i="4"/>
  <c r="H80" i="4" s="1"/>
  <c r="G96" i="4"/>
  <c r="H96" i="4" s="1"/>
  <c r="G112" i="4"/>
  <c r="H112" i="4" s="1"/>
  <c r="G128" i="4"/>
  <c r="H128" i="4" s="1"/>
  <c r="G144" i="4"/>
  <c r="H144" i="4" s="1"/>
  <c r="G160" i="4"/>
  <c r="H160" i="4" s="1"/>
  <c r="G176" i="4"/>
  <c r="H176" i="4" s="1"/>
  <c r="G192" i="4"/>
  <c r="H192" i="4" s="1"/>
  <c r="G208" i="4"/>
  <c r="H208" i="4" s="1"/>
  <c r="G224" i="4"/>
  <c r="H224" i="4" s="1"/>
  <c r="G240" i="4"/>
  <c r="H240" i="4" s="1"/>
  <c r="G256" i="4"/>
  <c r="H256" i="4" s="1"/>
  <c r="G320" i="4"/>
  <c r="H320" i="4" s="1"/>
  <c r="G17" i="4"/>
  <c r="H17" i="4" s="1"/>
  <c r="G33" i="4"/>
  <c r="H33" i="4" s="1"/>
  <c r="G49" i="4"/>
  <c r="H49" i="4" s="1"/>
  <c r="G65" i="4"/>
  <c r="H65" i="4" s="1"/>
  <c r="G81" i="4"/>
  <c r="H81" i="4" s="1"/>
  <c r="G97" i="4"/>
  <c r="H97" i="4" s="1"/>
  <c r="G113" i="4"/>
  <c r="H113" i="4" s="1"/>
  <c r="G129" i="4"/>
  <c r="H129" i="4" s="1"/>
  <c r="G145" i="4"/>
  <c r="H145" i="4" s="1"/>
  <c r="G161" i="4"/>
  <c r="H161" i="4" s="1"/>
  <c r="G177" i="4"/>
  <c r="H177" i="4" s="1"/>
  <c r="G193" i="4"/>
  <c r="H193" i="4" s="1"/>
  <c r="G209" i="4"/>
  <c r="H209" i="4" s="1"/>
  <c r="G225" i="4"/>
  <c r="H225" i="4" s="1"/>
  <c r="G241" i="4"/>
  <c r="H241" i="4" s="1"/>
  <c r="G257" i="4"/>
  <c r="H257" i="4" s="1"/>
  <c r="G273" i="4"/>
  <c r="H273" i="4" s="1"/>
  <c r="G289" i="4"/>
  <c r="H289" i="4" s="1"/>
  <c r="G18" i="4"/>
  <c r="H18" i="4" s="1"/>
  <c r="G34" i="4"/>
  <c r="H34" i="4" s="1"/>
  <c r="G50" i="4"/>
  <c r="H50" i="4" s="1"/>
  <c r="G66" i="4"/>
  <c r="H66" i="4" s="1"/>
  <c r="G82" i="4"/>
  <c r="H82" i="4" s="1"/>
  <c r="G98" i="4"/>
  <c r="H98" i="4" s="1"/>
  <c r="G114" i="4"/>
  <c r="H114" i="4" s="1"/>
  <c r="G130" i="4"/>
  <c r="H130" i="4" s="1"/>
  <c r="G146" i="4"/>
  <c r="H146" i="4" s="1"/>
  <c r="G162" i="4"/>
  <c r="H162" i="4" s="1"/>
  <c r="G178" i="4"/>
  <c r="H178" i="4" s="1"/>
  <c r="G194" i="4"/>
  <c r="H194" i="4" s="1"/>
  <c r="G210" i="4"/>
  <c r="H210" i="4" s="1"/>
  <c r="G226" i="4"/>
  <c r="H226" i="4" s="1"/>
  <c r="G242" i="4"/>
  <c r="H242" i="4" s="1"/>
  <c r="G258" i="4"/>
  <c r="H258" i="4" s="1"/>
  <c r="G274" i="4"/>
  <c r="H274" i="4" s="1"/>
  <c r="G290" i="4"/>
  <c r="H290" i="4" s="1"/>
  <c r="G306" i="4"/>
  <c r="H306" i="4" s="1"/>
  <c r="G322" i="4"/>
  <c r="H322" i="4" s="1"/>
  <c r="F3" i="3"/>
  <c r="H2" i="3"/>
  <c r="G2" i="2"/>
  <c r="I2" i="2" s="1"/>
  <c r="F2" i="2"/>
  <c r="F3" i="2" s="1"/>
  <c r="F4" i="2" s="1"/>
  <c r="C11" i="1"/>
  <c r="B9" i="2"/>
  <c r="B10" i="2" s="1"/>
  <c r="C352" i="4" l="1"/>
  <c r="D352" i="4" s="1"/>
  <c r="C336" i="4"/>
  <c r="D336" i="4" s="1"/>
  <c r="C320" i="4"/>
  <c r="D320" i="4" s="1"/>
  <c r="C304" i="4"/>
  <c r="D304" i="4" s="1"/>
  <c r="C288" i="4"/>
  <c r="D288" i="4" s="1"/>
  <c r="C272" i="4"/>
  <c r="D272" i="4" s="1"/>
  <c r="C256" i="4"/>
  <c r="D256" i="4" s="1"/>
  <c r="C240" i="4"/>
  <c r="D240" i="4" s="1"/>
  <c r="C224" i="4"/>
  <c r="D224" i="4" s="1"/>
  <c r="C208" i="4"/>
  <c r="D208" i="4" s="1"/>
  <c r="C192" i="4"/>
  <c r="D192" i="4" s="1"/>
  <c r="C176" i="4"/>
  <c r="D176" i="4" s="1"/>
  <c r="C160" i="4"/>
  <c r="D160" i="4" s="1"/>
  <c r="C144" i="4"/>
  <c r="D144" i="4" s="1"/>
  <c r="C128" i="4"/>
  <c r="D128" i="4" s="1"/>
  <c r="C112" i="4"/>
  <c r="D112" i="4" s="1"/>
  <c r="C96" i="4"/>
  <c r="D96" i="4" s="1"/>
  <c r="C80" i="4"/>
  <c r="D80" i="4" s="1"/>
  <c r="C64" i="4"/>
  <c r="D64" i="4" s="1"/>
  <c r="C48" i="4"/>
  <c r="D48" i="4" s="1"/>
  <c r="C32" i="4"/>
  <c r="D32" i="4" s="1"/>
  <c r="C16" i="4"/>
  <c r="D16" i="4" s="1"/>
  <c r="C14" i="4"/>
  <c r="D14" i="4" s="1"/>
  <c r="C3" i="4"/>
  <c r="D3" i="4" s="1"/>
  <c r="C357" i="4"/>
  <c r="D357" i="4" s="1"/>
  <c r="C341" i="4"/>
  <c r="D341" i="4" s="1"/>
  <c r="C325" i="4"/>
  <c r="D325" i="4" s="1"/>
  <c r="C309" i="4"/>
  <c r="D309" i="4" s="1"/>
  <c r="C293" i="4"/>
  <c r="D293" i="4" s="1"/>
  <c r="C277" i="4"/>
  <c r="D277" i="4" s="1"/>
  <c r="C261" i="4"/>
  <c r="D261" i="4" s="1"/>
  <c r="C245" i="4"/>
  <c r="D245" i="4" s="1"/>
  <c r="C229" i="4"/>
  <c r="D229" i="4" s="1"/>
  <c r="C213" i="4"/>
  <c r="D213" i="4" s="1"/>
  <c r="C197" i="4"/>
  <c r="D197" i="4" s="1"/>
  <c r="C181" i="4"/>
  <c r="D181" i="4" s="1"/>
  <c r="C165" i="4"/>
  <c r="D165" i="4" s="1"/>
  <c r="C149" i="4"/>
  <c r="D149" i="4" s="1"/>
  <c r="C133" i="4"/>
  <c r="D133" i="4" s="1"/>
  <c r="C117" i="4"/>
  <c r="D117" i="4" s="1"/>
  <c r="C101" i="4"/>
  <c r="D101" i="4" s="1"/>
  <c r="C85" i="4"/>
  <c r="D85" i="4" s="1"/>
  <c r="C69" i="4"/>
  <c r="D69" i="4" s="1"/>
  <c r="C53" i="4"/>
  <c r="D53" i="4" s="1"/>
  <c r="C37" i="4"/>
  <c r="D37" i="4" s="1"/>
  <c r="C21" i="4"/>
  <c r="D21" i="4" s="1"/>
  <c r="C5" i="4"/>
  <c r="D5" i="4" s="1"/>
  <c r="C25" i="4"/>
  <c r="D25" i="4" s="1"/>
  <c r="C19" i="4"/>
  <c r="D19" i="4" s="1"/>
  <c r="C45" i="4"/>
  <c r="D45" i="4" s="1"/>
  <c r="C362" i="4"/>
  <c r="D362" i="4" s="1"/>
  <c r="C346" i="4"/>
  <c r="D346" i="4" s="1"/>
  <c r="C330" i="4"/>
  <c r="D330" i="4" s="1"/>
  <c r="C314" i="4"/>
  <c r="D314" i="4" s="1"/>
  <c r="C298" i="4"/>
  <c r="D298" i="4" s="1"/>
  <c r="C282" i="4"/>
  <c r="D282" i="4" s="1"/>
  <c r="C266" i="4"/>
  <c r="D266" i="4" s="1"/>
  <c r="C250" i="4"/>
  <c r="D250" i="4" s="1"/>
  <c r="C234" i="4"/>
  <c r="D234" i="4" s="1"/>
  <c r="C218" i="4"/>
  <c r="D218" i="4" s="1"/>
  <c r="C202" i="4"/>
  <c r="D202" i="4" s="1"/>
  <c r="C186" i="4"/>
  <c r="D186" i="4" s="1"/>
  <c r="C170" i="4"/>
  <c r="D170" i="4" s="1"/>
  <c r="C154" i="4"/>
  <c r="D154" i="4" s="1"/>
  <c r="C138" i="4"/>
  <c r="D138" i="4" s="1"/>
  <c r="C122" i="4"/>
  <c r="D122" i="4" s="1"/>
  <c r="C106" i="4"/>
  <c r="D106" i="4" s="1"/>
  <c r="C90" i="4"/>
  <c r="D90" i="4" s="1"/>
  <c r="C74" i="4"/>
  <c r="D74" i="4" s="1"/>
  <c r="C58" i="4"/>
  <c r="D58" i="4" s="1"/>
  <c r="C42" i="4"/>
  <c r="D42" i="4" s="1"/>
  <c r="C26" i="4"/>
  <c r="D26" i="4" s="1"/>
  <c r="C10" i="4"/>
  <c r="D10" i="4" s="1"/>
  <c r="C52" i="4"/>
  <c r="D52" i="4" s="1"/>
  <c r="C36" i="4"/>
  <c r="D36" i="4" s="1"/>
  <c r="C4" i="4"/>
  <c r="D4" i="4" s="1"/>
  <c r="C9" i="4"/>
  <c r="D9" i="4" s="1"/>
  <c r="C56" i="4"/>
  <c r="D56" i="4" s="1"/>
  <c r="C7" i="4"/>
  <c r="D7" i="4" s="1"/>
  <c r="C351" i="4"/>
  <c r="D351" i="4" s="1"/>
  <c r="C335" i="4"/>
  <c r="D335" i="4" s="1"/>
  <c r="C319" i="4"/>
  <c r="D319" i="4" s="1"/>
  <c r="C303" i="4"/>
  <c r="D303" i="4" s="1"/>
  <c r="C287" i="4"/>
  <c r="D287" i="4" s="1"/>
  <c r="C271" i="4"/>
  <c r="D271" i="4" s="1"/>
  <c r="C255" i="4"/>
  <c r="D255" i="4" s="1"/>
  <c r="C239" i="4"/>
  <c r="D239" i="4" s="1"/>
  <c r="C223" i="4"/>
  <c r="D223" i="4" s="1"/>
  <c r="C207" i="4"/>
  <c r="D207" i="4" s="1"/>
  <c r="C191" i="4"/>
  <c r="D191" i="4" s="1"/>
  <c r="C175" i="4"/>
  <c r="D175" i="4" s="1"/>
  <c r="C159" i="4"/>
  <c r="D159" i="4" s="1"/>
  <c r="C143" i="4"/>
  <c r="D143" i="4" s="1"/>
  <c r="C127" i="4"/>
  <c r="D127" i="4" s="1"/>
  <c r="C111" i="4"/>
  <c r="D111" i="4" s="1"/>
  <c r="C95" i="4"/>
  <c r="D95" i="4" s="1"/>
  <c r="C79" i="4"/>
  <c r="D79" i="4" s="1"/>
  <c r="C63" i="4"/>
  <c r="D63" i="4" s="1"/>
  <c r="C47" i="4"/>
  <c r="D47" i="4" s="1"/>
  <c r="C31" i="4"/>
  <c r="D31" i="4" s="1"/>
  <c r="C15" i="4"/>
  <c r="D15" i="4" s="1"/>
  <c r="C20" i="4"/>
  <c r="D20" i="4" s="1"/>
  <c r="C356" i="4"/>
  <c r="D356" i="4" s="1"/>
  <c r="C340" i="4"/>
  <c r="D340" i="4" s="1"/>
  <c r="C324" i="4"/>
  <c r="D324" i="4" s="1"/>
  <c r="C308" i="4"/>
  <c r="D308" i="4" s="1"/>
  <c r="C292" i="4"/>
  <c r="D292" i="4" s="1"/>
  <c r="C276" i="4"/>
  <c r="D276" i="4" s="1"/>
  <c r="C260" i="4"/>
  <c r="D260" i="4" s="1"/>
  <c r="C244" i="4"/>
  <c r="D244" i="4" s="1"/>
  <c r="C228" i="4"/>
  <c r="D228" i="4" s="1"/>
  <c r="C212" i="4"/>
  <c r="D212" i="4" s="1"/>
  <c r="C196" i="4"/>
  <c r="D196" i="4" s="1"/>
  <c r="C180" i="4"/>
  <c r="D180" i="4" s="1"/>
  <c r="C164" i="4"/>
  <c r="D164" i="4" s="1"/>
  <c r="C148" i="4"/>
  <c r="D148" i="4" s="1"/>
  <c r="C132" i="4"/>
  <c r="D132" i="4" s="1"/>
  <c r="C116" i="4"/>
  <c r="D116" i="4" s="1"/>
  <c r="C100" i="4"/>
  <c r="D100" i="4" s="1"/>
  <c r="C84" i="4"/>
  <c r="D84" i="4" s="1"/>
  <c r="C68" i="4"/>
  <c r="D68" i="4" s="1"/>
  <c r="C30" i="4"/>
  <c r="D30" i="4" s="1"/>
  <c r="C8" i="4"/>
  <c r="D8" i="4" s="1"/>
  <c r="C29" i="4"/>
  <c r="D29" i="4" s="1"/>
  <c r="C13" i="4"/>
  <c r="D13" i="4" s="1"/>
  <c r="C34" i="4"/>
  <c r="D34" i="4" s="1"/>
  <c r="C361" i="4"/>
  <c r="D361" i="4" s="1"/>
  <c r="C345" i="4"/>
  <c r="D345" i="4" s="1"/>
  <c r="C329" i="4"/>
  <c r="D329" i="4" s="1"/>
  <c r="C313" i="4"/>
  <c r="D313" i="4" s="1"/>
  <c r="C297" i="4"/>
  <c r="D297" i="4" s="1"/>
  <c r="C281" i="4"/>
  <c r="D281" i="4" s="1"/>
  <c r="C265" i="4"/>
  <c r="D265" i="4" s="1"/>
  <c r="C249" i="4"/>
  <c r="D249" i="4" s="1"/>
  <c r="C233" i="4"/>
  <c r="D233" i="4" s="1"/>
  <c r="C217" i="4"/>
  <c r="D217" i="4" s="1"/>
  <c r="C201" i="4"/>
  <c r="D201" i="4" s="1"/>
  <c r="C185" i="4"/>
  <c r="D185" i="4" s="1"/>
  <c r="C169" i="4"/>
  <c r="D169" i="4" s="1"/>
  <c r="C153" i="4"/>
  <c r="D153" i="4" s="1"/>
  <c r="C137" i="4"/>
  <c r="D137" i="4" s="1"/>
  <c r="C121" i="4"/>
  <c r="D121" i="4" s="1"/>
  <c r="C105" i="4"/>
  <c r="D105" i="4" s="1"/>
  <c r="C89" i="4"/>
  <c r="D89" i="4" s="1"/>
  <c r="C73" i="4"/>
  <c r="D73" i="4" s="1"/>
  <c r="C57" i="4"/>
  <c r="D57" i="4" s="1"/>
  <c r="C41" i="4"/>
  <c r="D41" i="4" s="1"/>
  <c r="C61" i="4"/>
  <c r="D61" i="4" s="1"/>
  <c r="C350" i="4"/>
  <c r="D350" i="4" s="1"/>
  <c r="C334" i="4"/>
  <c r="D334" i="4" s="1"/>
  <c r="C318" i="4"/>
  <c r="D318" i="4" s="1"/>
  <c r="C302" i="4"/>
  <c r="D302" i="4" s="1"/>
  <c r="C286" i="4"/>
  <c r="D286" i="4" s="1"/>
  <c r="C270" i="4"/>
  <c r="D270" i="4" s="1"/>
  <c r="C254" i="4"/>
  <c r="D254" i="4" s="1"/>
  <c r="C238" i="4"/>
  <c r="D238" i="4" s="1"/>
  <c r="C222" i="4"/>
  <c r="D222" i="4" s="1"/>
  <c r="C206" i="4"/>
  <c r="D206" i="4" s="1"/>
  <c r="C190" i="4"/>
  <c r="D190" i="4" s="1"/>
  <c r="C174" i="4"/>
  <c r="D174" i="4" s="1"/>
  <c r="C158" i="4"/>
  <c r="D158" i="4" s="1"/>
  <c r="C142" i="4"/>
  <c r="D142" i="4" s="1"/>
  <c r="C126" i="4"/>
  <c r="D126" i="4" s="1"/>
  <c r="C110" i="4"/>
  <c r="D110" i="4" s="1"/>
  <c r="C94" i="4"/>
  <c r="D94" i="4" s="1"/>
  <c r="C78" i="4"/>
  <c r="D78" i="4" s="1"/>
  <c r="C62" i="4"/>
  <c r="D62" i="4" s="1"/>
  <c r="C46" i="4"/>
  <c r="D46" i="4" s="1"/>
  <c r="C355" i="4"/>
  <c r="D355" i="4" s="1"/>
  <c r="C339" i="4"/>
  <c r="D339" i="4" s="1"/>
  <c r="C323" i="4"/>
  <c r="D323" i="4" s="1"/>
  <c r="C307" i="4"/>
  <c r="D307" i="4" s="1"/>
  <c r="C291" i="4"/>
  <c r="D291" i="4" s="1"/>
  <c r="C275" i="4"/>
  <c r="D275" i="4" s="1"/>
  <c r="C259" i="4"/>
  <c r="D259" i="4" s="1"/>
  <c r="C243" i="4"/>
  <c r="D243" i="4" s="1"/>
  <c r="C227" i="4"/>
  <c r="D227" i="4" s="1"/>
  <c r="C211" i="4"/>
  <c r="D211" i="4" s="1"/>
  <c r="C195" i="4"/>
  <c r="D195" i="4" s="1"/>
  <c r="C179" i="4"/>
  <c r="D179" i="4" s="1"/>
  <c r="C163" i="4"/>
  <c r="D163" i="4" s="1"/>
  <c r="C147" i="4"/>
  <c r="D147" i="4" s="1"/>
  <c r="C131" i="4"/>
  <c r="D131" i="4" s="1"/>
  <c r="C115" i="4"/>
  <c r="D115" i="4" s="1"/>
  <c r="C99" i="4"/>
  <c r="D99" i="4" s="1"/>
  <c r="C83" i="4"/>
  <c r="D83" i="4" s="1"/>
  <c r="C67" i="4"/>
  <c r="D67" i="4" s="1"/>
  <c r="C51" i="4"/>
  <c r="D51" i="4" s="1"/>
  <c r="C35" i="4"/>
  <c r="D35" i="4" s="1"/>
  <c r="C24" i="4"/>
  <c r="D24" i="4" s="1"/>
  <c r="C23" i="4"/>
  <c r="D23" i="4" s="1"/>
  <c r="C360" i="4"/>
  <c r="D360" i="4" s="1"/>
  <c r="C344" i="4"/>
  <c r="D344" i="4" s="1"/>
  <c r="C328" i="4"/>
  <c r="D328" i="4" s="1"/>
  <c r="C312" i="4"/>
  <c r="D312" i="4" s="1"/>
  <c r="C296" i="4"/>
  <c r="D296" i="4" s="1"/>
  <c r="C280" i="4"/>
  <c r="D280" i="4" s="1"/>
  <c r="C264" i="4"/>
  <c r="D264" i="4" s="1"/>
  <c r="C248" i="4"/>
  <c r="D248" i="4" s="1"/>
  <c r="C232" i="4"/>
  <c r="D232" i="4" s="1"/>
  <c r="C216" i="4"/>
  <c r="D216" i="4" s="1"/>
  <c r="C200" i="4"/>
  <c r="D200" i="4" s="1"/>
  <c r="C184" i="4"/>
  <c r="D184" i="4" s="1"/>
  <c r="C168" i="4"/>
  <c r="D168" i="4" s="1"/>
  <c r="C152" i="4"/>
  <c r="D152" i="4" s="1"/>
  <c r="C136" i="4"/>
  <c r="D136" i="4" s="1"/>
  <c r="C120" i="4"/>
  <c r="D120" i="4" s="1"/>
  <c r="C104" i="4"/>
  <c r="D104" i="4" s="1"/>
  <c r="C88" i="4"/>
  <c r="D88" i="4" s="1"/>
  <c r="C72" i="4"/>
  <c r="D72" i="4" s="1"/>
  <c r="C40" i="4"/>
  <c r="D40" i="4" s="1"/>
  <c r="C349" i="4"/>
  <c r="D349" i="4" s="1"/>
  <c r="C333" i="4"/>
  <c r="D333" i="4" s="1"/>
  <c r="C317" i="4"/>
  <c r="D317" i="4" s="1"/>
  <c r="C301" i="4"/>
  <c r="D301" i="4" s="1"/>
  <c r="C285" i="4"/>
  <c r="D285" i="4" s="1"/>
  <c r="C269" i="4"/>
  <c r="D269" i="4" s="1"/>
  <c r="C253" i="4"/>
  <c r="D253" i="4" s="1"/>
  <c r="C237" i="4"/>
  <c r="D237" i="4" s="1"/>
  <c r="C221" i="4"/>
  <c r="D221" i="4" s="1"/>
  <c r="C205" i="4"/>
  <c r="D205" i="4" s="1"/>
  <c r="C189" i="4"/>
  <c r="D189" i="4" s="1"/>
  <c r="C173" i="4"/>
  <c r="D173" i="4" s="1"/>
  <c r="C157" i="4"/>
  <c r="D157" i="4" s="1"/>
  <c r="C141" i="4"/>
  <c r="D141" i="4" s="1"/>
  <c r="C125" i="4"/>
  <c r="D125" i="4" s="1"/>
  <c r="C109" i="4"/>
  <c r="D109" i="4" s="1"/>
  <c r="C93" i="4"/>
  <c r="D93" i="4" s="1"/>
  <c r="C77" i="4"/>
  <c r="D77" i="4" s="1"/>
  <c r="C354" i="4"/>
  <c r="D354" i="4" s="1"/>
  <c r="C338" i="4"/>
  <c r="D338" i="4" s="1"/>
  <c r="C322" i="4"/>
  <c r="D322" i="4" s="1"/>
  <c r="C306" i="4"/>
  <c r="D306" i="4" s="1"/>
  <c r="C290" i="4"/>
  <c r="D290" i="4" s="1"/>
  <c r="C274" i="4"/>
  <c r="D274" i="4" s="1"/>
  <c r="C258" i="4"/>
  <c r="D258" i="4" s="1"/>
  <c r="C242" i="4"/>
  <c r="D242" i="4" s="1"/>
  <c r="C226" i="4"/>
  <c r="D226" i="4" s="1"/>
  <c r="C210" i="4"/>
  <c r="D210" i="4" s="1"/>
  <c r="C194" i="4"/>
  <c r="D194" i="4" s="1"/>
  <c r="C178" i="4"/>
  <c r="D178" i="4" s="1"/>
  <c r="C162" i="4"/>
  <c r="D162" i="4" s="1"/>
  <c r="C146" i="4"/>
  <c r="D146" i="4" s="1"/>
  <c r="C130" i="4"/>
  <c r="D130" i="4" s="1"/>
  <c r="C114" i="4"/>
  <c r="D114" i="4" s="1"/>
  <c r="C98" i="4"/>
  <c r="D98" i="4" s="1"/>
  <c r="C82" i="4"/>
  <c r="D82" i="4" s="1"/>
  <c r="C66" i="4"/>
  <c r="D66" i="4" s="1"/>
  <c r="C50" i="4"/>
  <c r="D50" i="4" s="1"/>
  <c r="C18" i="4"/>
  <c r="D18" i="4" s="1"/>
  <c r="C359" i="4"/>
  <c r="D359" i="4" s="1"/>
  <c r="C343" i="4"/>
  <c r="D343" i="4" s="1"/>
  <c r="C327" i="4"/>
  <c r="D327" i="4" s="1"/>
  <c r="C311" i="4"/>
  <c r="D311" i="4" s="1"/>
  <c r="C295" i="4"/>
  <c r="D295" i="4" s="1"/>
  <c r="C279" i="4"/>
  <c r="D279" i="4" s="1"/>
  <c r="C263" i="4"/>
  <c r="D263" i="4" s="1"/>
  <c r="C247" i="4"/>
  <c r="D247" i="4" s="1"/>
  <c r="C231" i="4"/>
  <c r="D231" i="4" s="1"/>
  <c r="C215" i="4"/>
  <c r="D215" i="4" s="1"/>
  <c r="C199" i="4"/>
  <c r="D199" i="4" s="1"/>
  <c r="C183" i="4"/>
  <c r="D183" i="4" s="1"/>
  <c r="C167" i="4"/>
  <c r="D167" i="4" s="1"/>
  <c r="C151" i="4"/>
  <c r="D151" i="4" s="1"/>
  <c r="C135" i="4"/>
  <c r="D135" i="4" s="1"/>
  <c r="C119" i="4"/>
  <c r="D119" i="4" s="1"/>
  <c r="C103" i="4"/>
  <c r="D103" i="4" s="1"/>
  <c r="C87" i="4"/>
  <c r="D87" i="4" s="1"/>
  <c r="C71" i="4"/>
  <c r="D71" i="4" s="1"/>
  <c r="C55" i="4"/>
  <c r="D55" i="4" s="1"/>
  <c r="C39" i="4"/>
  <c r="D39" i="4" s="1"/>
  <c r="C348" i="4"/>
  <c r="D348" i="4" s="1"/>
  <c r="C332" i="4"/>
  <c r="D332" i="4" s="1"/>
  <c r="C316" i="4"/>
  <c r="D316" i="4" s="1"/>
  <c r="C300" i="4"/>
  <c r="D300" i="4" s="1"/>
  <c r="C284" i="4"/>
  <c r="D284" i="4" s="1"/>
  <c r="C268" i="4"/>
  <c r="D268" i="4" s="1"/>
  <c r="C252" i="4"/>
  <c r="D252" i="4" s="1"/>
  <c r="C236" i="4"/>
  <c r="D236" i="4" s="1"/>
  <c r="C220" i="4"/>
  <c r="D220" i="4" s="1"/>
  <c r="C204" i="4"/>
  <c r="D204" i="4" s="1"/>
  <c r="C188" i="4"/>
  <c r="D188" i="4" s="1"/>
  <c r="C172" i="4"/>
  <c r="D172" i="4" s="1"/>
  <c r="C156" i="4"/>
  <c r="D156" i="4" s="1"/>
  <c r="C140" i="4"/>
  <c r="D140" i="4" s="1"/>
  <c r="C124" i="4"/>
  <c r="D124" i="4" s="1"/>
  <c r="C108" i="4"/>
  <c r="D108" i="4" s="1"/>
  <c r="C92" i="4"/>
  <c r="D92" i="4" s="1"/>
  <c r="C76" i="4"/>
  <c r="D76" i="4" s="1"/>
  <c r="C60" i="4"/>
  <c r="D60" i="4" s="1"/>
  <c r="C44" i="4"/>
  <c r="D44" i="4" s="1"/>
  <c r="C28" i="4"/>
  <c r="D28" i="4" s="1"/>
  <c r="C12" i="4"/>
  <c r="D12" i="4" s="1"/>
  <c r="C17" i="4"/>
  <c r="D17" i="4" s="1"/>
  <c r="C353" i="4"/>
  <c r="D353" i="4" s="1"/>
  <c r="C337" i="4"/>
  <c r="D337" i="4" s="1"/>
  <c r="C321" i="4"/>
  <c r="D321" i="4" s="1"/>
  <c r="C305" i="4"/>
  <c r="D305" i="4" s="1"/>
  <c r="C289" i="4"/>
  <c r="D289" i="4" s="1"/>
  <c r="C273" i="4"/>
  <c r="D273" i="4" s="1"/>
  <c r="C257" i="4"/>
  <c r="D257" i="4" s="1"/>
  <c r="C241" i="4"/>
  <c r="D241" i="4" s="1"/>
  <c r="C225" i="4"/>
  <c r="D225" i="4" s="1"/>
  <c r="C209" i="4"/>
  <c r="D209" i="4" s="1"/>
  <c r="C193" i="4"/>
  <c r="D193" i="4" s="1"/>
  <c r="C177" i="4"/>
  <c r="D177" i="4" s="1"/>
  <c r="C161" i="4"/>
  <c r="D161" i="4" s="1"/>
  <c r="C145" i="4"/>
  <c r="D145" i="4" s="1"/>
  <c r="C129" i="4"/>
  <c r="D129" i="4" s="1"/>
  <c r="C113" i="4"/>
  <c r="D113" i="4" s="1"/>
  <c r="C97" i="4"/>
  <c r="D97" i="4" s="1"/>
  <c r="C81" i="4"/>
  <c r="D81" i="4" s="1"/>
  <c r="C65" i="4"/>
  <c r="D65" i="4" s="1"/>
  <c r="C49" i="4"/>
  <c r="D49" i="4" s="1"/>
  <c r="C33" i="4"/>
  <c r="D33" i="4" s="1"/>
  <c r="C358" i="4"/>
  <c r="D358" i="4" s="1"/>
  <c r="C342" i="4"/>
  <c r="D342" i="4" s="1"/>
  <c r="C326" i="4"/>
  <c r="D326" i="4" s="1"/>
  <c r="C310" i="4"/>
  <c r="D310" i="4" s="1"/>
  <c r="C294" i="4"/>
  <c r="D294" i="4" s="1"/>
  <c r="C278" i="4"/>
  <c r="D278" i="4" s="1"/>
  <c r="C262" i="4"/>
  <c r="D262" i="4" s="1"/>
  <c r="C246" i="4"/>
  <c r="D246" i="4" s="1"/>
  <c r="C230" i="4"/>
  <c r="D230" i="4" s="1"/>
  <c r="C214" i="4"/>
  <c r="D214" i="4" s="1"/>
  <c r="C198" i="4"/>
  <c r="D198" i="4" s="1"/>
  <c r="C182" i="4"/>
  <c r="D182" i="4" s="1"/>
  <c r="C166" i="4"/>
  <c r="D166" i="4" s="1"/>
  <c r="C150" i="4"/>
  <c r="D150" i="4" s="1"/>
  <c r="C134" i="4"/>
  <c r="D134" i="4" s="1"/>
  <c r="C118" i="4"/>
  <c r="D118" i="4" s="1"/>
  <c r="C102" i="4"/>
  <c r="D102" i="4" s="1"/>
  <c r="C86" i="4"/>
  <c r="D86" i="4" s="1"/>
  <c r="C70" i="4"/>
  <c r="D70" i="4" s="1"/>
  <c r="C54" i="4"/>
  <c r="D54" i="4" s="1"/>
  <c r="C38" i="4"/>
  <c r="D38" i="4" s="1"/>
  <c r="C22" i="4"/>
  <c r="D22" i="4" s="1"/>
  <c r="C6" i="4"/>
  <c r="D6" i="4" s="1"/>
  <c r="C347" i="4"/>
  <c r="D347" i="4" s="1"/>
  <c r="C331" i="4"/>
  <c r="D331" i="4" s="1"/>
  <c r="C315" i="4"/>
  <c r="D315" i="4" s="1"/>
  <c r="C299" i="4"/>
  <c r="D299" i="4" s="1"/>
  <c r="C283" i="4"/>
  <c r="D283" i="4" s="1"/>
  <c r="C267" i="4"/>
  <c r="D267" i="4" s="1"/>
  <c r="C251" i="4"/>
  <c r="D251" i="4" s="1"/>
  <c r="C235" i="4"/>
  <c r="D235" i="4" s="1"/>
  <c r="C219" i="4"/>
  <c r="D219" i="4" s="1"/>
  <c r="C203" i="4"/>
  <c r="D203" i="4" s="1"/>
  <c r="C187" i="4"/>
  <c r="D187" i="4" s="1"/>
  <c r="C171" i="4"/>
  <c r="D171" i="4" s="1"/>
  <c r="C155" i="4"/>
  <c r="D155" i="4" s="1"/>
  <c r="C139" i="4"/>
  <c r="D139" i="4" s="1"/>
  <c r="C123" i="4"/>
  <c r="D123" i="4" s="1"/>
  <c r="C107" i="4"/>
  <c r="D107" i="4" s="1"/>
  <c r="C91" i="4"/>
  <c r="D91" i="4" s="1"/>
  <c r="C75" i="4"/>
  <c r="D75" i="4" s="1"/>
  <c r="C59" i="4"/>
  <c r="D59" i="4" s="1"/>
  <c r="C43" i="4"/>
  <c r="D43" i="4" s="1"/>
  <c r="C27" i="4"/>
  <c r="D27" i="4" s="1"/>
  <c r="C11" i="4"/>
  <c r="D11" i="4" s="1"/>
  <c r="J2" i="3"/>
  <c r="K3" i="3"/>
  <c r="F4" i="3"/>
  <c r="H2" i="2"/>
  <c r="J2" i="2" s="1"/>
  <c r="F5" i="2"/>
  <c r="E3" i="4" l="1"/>
  <c r="F5" i="1"/>
  <c r="E4" i="4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F5" i="3"/>
  <c r="M3" i="3"/>
  <c r="G3" i="3"/>
  <c r="K3" i="2"/>
  <c r="M3" i="2" s="1"/>
  <c r="F6" i="2"/>
  <c r="J2" i="4" l="1" a="1"/>
  <c r="J2" i="4" s="1"/>
  <c r="F7" i="1" s="1"/>
  <c r="I3" i="3"/>
  <c r="H3" i="3"/>
  <c r="F6" i="3"/>
  <c r="G3" i="2"/>
  <c r="I3" i="2" s="1"/>
  <c r="F7" i="2"/>
  <c r="H3" i="2" l="1"/>
  <c r="K4" i="2" s="1"/>
  <c r="K4" i="3"/>
  <c r="J3" i="3"/>
  <c r="F7" i="3"/>
  <c r="F8" i="2"/>
  <c r="J3" i="2" l="1"/>
  <c r="F8" i="3"/>
  <c r="M4" i="3"/>
  <c r="G4" i="3"/>
  <c r="F9" i="2"/>
  <c r="M4" i="2"/>
  <c r="G4" i="2"/>
  <c r="F9" i="3" l="1"/>
  <c r="H4" i="3"/>
  <c r="I4" i="3"/>
  <c r="H4" i="2"/>
  <c r="I4" i="2"/>
  <c r="F10" i="2"/>
  <c r="J4" i="3" l="1"/>
  <c r="K5" i="3"/>
  <c r="F10" i="3"/>
  <c r="F11" i="2"/>
  <c r="K5" i="2"/>
  <c r="J4" i="2"/>
  <c r="F11" i="3" l="1"/>
  <c r="M5" i="3"/>
  <c r="G5" i="3"/>
  <c r="M5" i="2"/>
  <c r="G5" i="2"/>
  <c r="F12" i="2"/>
  <c r="H5" i="3" l="1"/>
  <c r="I5" i="3"/>
  <c r="F12" i="3"/>
  <c r="F13" i="2"/>
  <c r="H5" i="2"/>
  <c r="I5" i="2"/>
  <c r="F13" i="3" l="1"/>
  <c r="J5" i="3"/>
  <c r="K6" i="3"/>
  <c r="J5" i="2"/>
  <c r="K6" i="2"/>
  <c r="F14" i="2"/>
  <c r="M6" i="3" l="1"/>
  <c r="G6" i="3"/>
  <c r="F14" i="3"/>
  <c r="F15" i="2"/>
  <c r="M6" i="2"/>
  <c r="G6" i="2"/>
  <c r="F15" i="3" l="1"/>
  <c r="H6" i="3"/>
  <c r="I6" i="3"/>
  <c r="F16" i="2"/>
  <c r="H6" i="2"/>
  <c r="I6" i="2"/>
  <c r="K7" i="3" l="1"/>
  <c r="J6" i="3"/>
  <c r="F16" i="3"/>
  <c r="K7" i="2"/>
  <c r="J6" i="2"/>
  <c r="F17" i="2"/>
  <c r="M7" i="3" l="1"/>
  <c r="G7" i="3"/>
  <c r="F17" i="3"/>
  <c r="F18" i="2"/>
  <c r="M7" i="2"/>
  <c r="G7" i="2"/>
  <c r="F18" i="3" l="1"/>
  <c r="H7" i="3"/>
  <c r="I7" i="3"/>
  <c r="H7" i="2"/>
  <c r="I7" i="2"/>
  <c r="F19" i="2"/>
  <c r="K8" i="3" l="1"/>
  <c r="J7" i="3"/>
  <c r="F19" i="3"/>
  <c r="F20" i="2"/>
  <c r="J7" i="2"/>
  <c r="K8" i="2"/>
  <c r="M8" i="3" l="1"/>
  <c r="G8" i="3"/>
  <c r="F20" i="3"/>
  <c r="M8" i="2"/>
  <c r="G8" i="2"/>
  <c r="F21" i="2"/>
  <c r="F21" i="3" l="1"/>
  <c r="H8" i="3"/>
  <c r="I8" i="3"/>
  <c r="H8" i="2"/>
  <c r="I8" i="2"/>
  <c r="F22" i="2"/>
  <c r="J8" i="3" l="1"/>
  <c r="K9" i="3"/>
  <c r="F22" i="3"/>
  <c r="F23" i="2"/>
  <c r="K9" i="2"/>
  <c r="J8" i="2"/>
  <c r="F23" i="3" l="1"/>
  <c r="M9" i="3"/>
  <c r="G9" i="3"/>
  <c r="F24" i="2"/>
  <c r="M9" i="2"/>
  <c r="G9" i="2"/>
  <c r="H9" i="3" l="1"/>
  <c r="I9" i="3"/>
  <c r="F24" i="3"/>
  <c r="H9" i="2"/>
  <c r="I9" i="2"/>
  <c r="F25" i="2"/>
  <c r="F25" i="3" l="1"/>
  <c r="J9" i="3"/>
  <c r="K10" i="3"/>
  <c r="F26" i="2"/>
  <c r="J9" i="2"/>
  <c r="K10" i="2"/>
  <c r="M10" i="3" l="1"/>
  <c r="G10" i="3"/>
  <c r="F26" i="3"/>
  <c r="M10" i="2"/>
  <c r="G10" i="2"/>
  <c r="F27" i="2"/>
  <c r="F27" i="3" l="1"/>
  <c r="H10" i="3"/>
  <c r="I10" i="3"/>
  <c r="F28" i="2"/>
  <c r="H10" i="2"/>
  <c r="I10" i="2"/>
  <c r="K11" i="3" l="1"/>
  <c r="J10" i="3"/>
  <c r="F28" i="3"/>
  <c r="F29" i="2"/>
  <c r="J10" i="2"/>
  <c r="K11" i="2"/>
  <c r="M11" i="3" l="1"/>
  <c r="G11" i="3"/>
  <c r="F29" i="3"/>
  <c r="M11" i="2"/>
  <c r="G11" i="2"/>
  <c r="F30" i="2"/>
  <c r="F30" i="3" l="1"/>
  <c r="H11" i="3"/>
  <c r="I11" i="3"/>
  <c r="F31" i="2"/>
  <c r="H11" i="2"/>
  <c r="I11" i="2"/>
  <c r="J11" i="3" l="1"/>
  <c r="K12" i="3"/>
  <c r="F31" i="3"/>
  <c r="J11" i="2"/>
  <c r="K12" i="2"/>
  <c r="F32" i="2"/>
  <c r="F32" i="3" l="1"/>
  <c r="M12" i="3"/>
  <c r="G12" i="3"/>
  <c r="M12" i="2"/>
  <c r="G12" i="2"/>
  <c r="F33" i="2"/>
  <c r="H12" i="3" l="1"/>
  <c r="I12" i="3"/>
  <c r="F33" i="3"/>
  <c r="F34" i="2"/>
  <c r="H12" i="2"/>
  <c r="I12" i="2"/>
  <c r="F34" i="3" l="1"/>
  <c r="J12" i="3"/>
  <c r="K13" i="3"/>
  <c r="F35" i="2"/>
  <c r="J12" i="2"/>
  <c r="K13" i="2"/>
  <c r="M13" i="3" l="1"/>
  <c r="G13" i="3"/>
  <c r="F35" i="3"/>
  <c r="M13" i="2"/>
  <c r="G13" i="2"/>
  <c r="F36" i="2"/>
  <c r="H13" i="3" l="1"/>
  <c r="I13" i="3"/>
  <c r="F36" i="3"/>
  <c r="H13" i="2"/>
  <c r="I13" i="2"/>
  <c r="F37" i="2"/>
  <c r="P14" i="3" l="1"/>
  <c r="F37" i="3"/>
  <c r="J13" i="3"/>
  <c r="K14" i="3"/>
  <c r="P14" i="2"/>
  <c r="F38" i="2"/>
  <c r="K14" i="2"/>
  <c r="J13" i="2"/>
  <c r="M14" i="3" l="1"/>
  <c r="G14" i="3"/>
  <c r="Q14" i="3"/>
  <c r="R14" i="3" s="1"/>
  <c r="F38" i="3"/>
  <c r="M14" i="2"/>
  <c r="G14" i="2"/>
  <c r="Q14" i="2"/>
  <c r="R14" i="2" s="1"/>
  <c r="F39" i="2"/>
  <c r="F39" i="3" l="1"/>
  <c r="H14" i="3"/>
  <c r="I14" i="3"/>
  <c r="F40" i="2"/>
  <c r="H14" i="2"/>
  <c r="I14" i="2"/>
  <c r="F40" i="3" l="1"/>
  <c r="K15" i="3"/>
  <c r="J14" i="3"/>
  <c r="K15" i="2"/>
  <c r="J14" i="2"/>
  <c r="F41" i="2"/>
  <c r="M15" i="3" l="1"/>
  <c r="G15" i="3"/>
  <c r="F41" i="3"/>
  <c r="F42" i="2"/>
  <c r="M15" i="2"/>
  <c r="G15" i="2"/>
  <c r="F42" i="3" l="1"/>
  <c r="H15" i="3"/>
  <c r="I15" i="3"/>
  <c r="H15" i="2"/>
  <c r="I15" i="2"/>
  <c r="F43" i="2"/>
  <c r="K16" i="3" l="1"/>
  <c r="J15" i="3"/>
  <c r="F43" i="3"/>
  <c r="F44" i="2"/>
  <c r="J15" i="2"/>
  <c r="K16" i="2"/>
  <c r="F44" i="3" l="1"/>
  <c r="M16" i="3"/>
  <c r="G16" i="3"/>
  <c r="F45" i="2"/>
  <c r="M16" i="2"/>
  <c r="G16" i="2"/>
  <c r="F45" i="3" l="1"/>
  <c r="H16" i="3"/>
  <c r="I16" i="3"/>
  <c r="H16" i="2"/>
  <c r="I16" i="2"/>
  <c r="F46" i="2"/>
  <c r="J16" i="3" l="1"/>
  <c r="K17" i="3"/>
  <c r="F46" i="3"/>
  <c r="F47" i="2"/>
  <c r="K17" i="2"/>
  <c r="J16" i="2"/>
  <c r="F47" i="3" l="1"/>
  <c r="M17" i="3"/>
  <c r="G17" i="3"/>
  <c r="M17" i="2"/>
  <c r="G17" i="2"/>
  <c r="F48" i="2"/>
  <c r="F48" i="3" l="1"/>
  <c r="H17" i="3"/>
  <c r="I17" i="3"/>
  <c r="F49" i="2"/>
  <c r="H17" i="2"/>
  <c r="I17" i="2"/>
  <c r="J17" i="3" l="1"/>
  <c r="K18" i="3"/>
  <c r="F49" i="3"/>
  <c r="J17" i="2"/>
  <c r="K18" i="2"/>
  <c r="F50" i="2"/>
  <c r="M18" i="3" l="1"/>
  <c r="G18" i="3"/>
  <c r="F50" i="3"/>
  <c r="F51" i="2"/>
  <c r="G18" i="2"/>
  <c r="M18" i="2"/>
  <c r="F51" i="3" l="1"/>
  <c r="H18" i="3"/>
  <c r="I18" i="3"/>
  <c r="H18" i="2"/>
  <c r="I18" i="2"/>
  <c r="F52" i="2"/>
  <c r="K19" i="3" l="1"/>
  <c r="J18" i="3"/>
  <c r="F52" i="3"/>
  <c r="F53" i="2"/>
  <c r="K19" i="2"/>
  <c r="J18" i="2"/>
  <c r="M19" i="3" l="1"/>
  <c r="G19" i="3"/>
  <c r="F53" i="3"/>
  <c r="M19" i="2"/>
  <c r="G19" i="2"/>
  <c r="F54" i="2"/>
  <c r="F54" i="3" l="1"/>
  <c r="H19" i="3"/>
  <c r="I19" i="3"/>
  <c r="F55" i="2"/>
  <c r="H19" i="2"/>
  <c r="I19" i="2"/>
  <c r="K20" i="3" l="1"/>
  <c r="J19" i="3"/>
  <c r="F55" i="3"/>
  <c r="J19" i="2"/>
  <c r="K20" i="2"/>
  <c r="F56" i="2"/>
  <c r="M20" i="3" l="1"/>
  <c r="G20" i="3"/>
  <c r="F56" i="3"/>
  <c r="F57" i="2"/>
  <c r="M20" i="2"/>
  <c r="G20" i="2"/>
  <c r="F57" i="3" l="1"/>
  <c r="H20" i="3"/>
  <c r="I20" i="3"/>
  <c r="H20" i="2"/>
  <c r="I20" i="2"/>
  <c r="F58" i="2"/>
  <c r="F58" i="3" l="1"/>
  <c r="K21" i="3"/>
  <c r="J20" i="3"/>
  <c r="F59" i="2"/>
  <c r="J20" i="2"/>
  <c r="K21" i="2"/>
  <c r="M21" i="3" l="1"/>
  <c r="G21" i="3"/>
  <c r="F59" i="3"/>
  <c r="M21" i="2"/>
  <c r="G21" i="2"/>
  <c r="F60" i="2"/>
  <c r="F60" i="3" l="1"/>
  <c r="H21" i="3"/>
  <c r="I21" i="3"/>
  <c r="H21" i="2"/>
  <c r="I21" i="2"/>
  <c r="F61" i="2"/>
  <c r="J21" i="3" l="1"/>
  <c r="K22" i="3"/>
  <c r="F61" i="3"/>
  <c r="F62" i="2"/>
  <c r="K22" i="2"/>
  <c r="J21" i="2"/>
  <c r="F62" i="3" l="1"/>
  <c r="M22" i="3"/>
  <c r="G22" i="3"/>
  <c r="M22" i="2"/>
  <c r="G22" i="2"/>
  <c r="F63" i="2"/>
  <c r="H22" i="3" l="1"/>
  <c r="I22" i="3"/>
  <c r="F63" i="3"/>
  <c r="F64" i="2"/>
  <c r="H22" i="2"/>
  <c r="I22" i="2"/>
  <c r="F64" i="3" l="1"/>
  <c r="J22" i="3"/>
  <c r="K23" i="3"/>
  <c r="J22" i="2"/>
  <c r="K23" i="2"/>
  <c r="F65" i="2"/>
  <c r="M23" i="3" l="1"/>
  <c r="G23" i="3"/>
  <c r="F65" i="3"/>
  <c r="F66" i="2"/>
  <c r="M23" i="2"/>
  <c r="G23" i="2"/>
  <c r="F66" i="3" l="1"/>
  <c r="H23" i="3"/>
  <c r="I23" i="3"/>
  <c r="H23" i="2"/>
  <c r="I23" i="2"/>
  <c r="F67" i="2"/>
  <c r="K24" i="3" l="1"/>
  <c r="J23" i="3"/>
  <c r="F67" i="3"/>
  <c r="F68" i="2"/>
  <c r="J23" i="2"/>
  <c r="K24" i="2"/>
  <c r="M24" i="3" l="1"/>
  <c r="G24" i="3"/>
  <c r="F68" i="3"/>
  <c r="M24" i="2"/>
  <c r="G24" i="2"/>
  <c r="F69" i="2"/>
  <c r="F69" i="3" l="1"/>
  <c r="H24" i="3"/>
  <c r="I24" i="3"/>
  <c r="F70" i="2"/>
  <c r="H24" i="2"/>
  <c r="I24" i="2"/>
  <c r="F70" i="3" l="1"/>
  <c r="K25" i="3"/>
  <c r="J24" i="3"/>
  <c r="K25" i="2"/>
  <c r="J24" i="2"/>
  <c r="F71" i="2"/>
  <c r="M25" i="3" l="1"/>
  <c r="G25" i="3"/>
  <c r="F71" i="3"/>
  <c r="F72" i="2"/>
  <c r="M25" i="2"/>
  <c r="G25" i="2"/>
  <c r="H25" i="3" l="1"/>
  <c r="I25" i="3"/>
  <c r="F72" i="3"/>
  <c r="H25" i="2"/>
  <c r="I25" i="2"/>
  <c r="F73" i="2"/>
  <c r="P15" i="3" l="1"/>
  <c r="F73" i="3"/>
  <c r="J25" i="3"/>
  <c r="K26" i="3"/>
  <c r="F74" i="2"/>
  <c r="P15" i="2"/>
  <c r="J25" i="2"/>
  <c r="K26" i="2"/>
  <c r="M26" i="3" l="1"/>
  <c r="G26" i="3"/>
  <c r="Q15" i="3"/>
  <c r="R15" i="3" s="1"/>
  <c r="F74" i="3"/>
  <c r="Q15" i="2"/>
  <c r="R15" i="2" s="1"/>
  <c r="G26" i="2"/>
  <c r="M26" i="2"/>
  <c r="F75" i="2"/>
  <c r="F75" i="3" l="1"/>
  <c r="H26" i="3"/>
  <c r="I26" i="3"/>
  <c r="F76" i="2"/>
  <c r="H26" i="2"/>
  <c r="I26" i="2"/>
  <c r="K27" i="3" l="1"/>
  <c r="J26" i="3"/>
  <c r="F76" i="3"/>
  <c r="J26" i="2"/>
  <c r="K27" i="2"/>
  <c r="F77" i="2"/>
  <c r="F77" i="3" l="1"/>
  <c r="M27" i="3"/>
  <c r="G27" i="3"/>
  <c r="F78" i="2"/>
  <c r="M27" i="2"/>
  <c r="G27" i="2"/>
  <c r="H27" i="3" l="1"/>
  <c r="I27" i="3"/>
  <c r="F78" i="3"/>
  <c r="H27" i="2"/>
  <c r="I27" i="2"/>
  <c r="F79" i="2"/>
  <c r="F79" i="3" l="1"/>
  <c r="J27" i="3"/>
  <c r="K28" i="3"/>
  <c r="F80" i="2"/>
  <c r="J27" i="2"/>
  <c r="K28" i="2"/>
  <c r="F80" i="3" l="1"/>
  <c r="M28" i="3"/>
  <c r="G28" i="3"/>
  <c r="M28" i="2"/>
  <c r="G28" i="2"/>
  <c r="F81" i="2"/>
  <c r="H28" i="3" l="1"/>
  <c r="I28" i="3"/>
  <c r="F81" i="3"/>
  <c r="F82" i="2"/>
  <c r="H28" i="2"/>
  <c r="I28" i="2"/>
  <c r="F82" i="3" l="1"/>
  <c r="K29" i="3"/>
  <c r="J28" i="3"/>
  <c r="J28" i="2"/>
  <c r="K29" i="2"/>
  <c r="F83" i="2"/>
  <c r="M29" i="3" l="1"/>
  <c r="G29" i="3"/>
  <c r="F83" i="3"/>
  <c r="F84" i="2"/>
  <c r="M29" i="2"/>
  <c r="G29" i="2"/>
  <c r="F84" i="3" l="1"/>
  <c r="H29" i="3"/>
  <c r="I29" i="3"/>
  <c r="H29" i="2"/>
  <c r="I29" i="2"/>
  <c r="F85" i="2"/>
  <c r="F85" i="3" l="1"/>
  <c r="J29" i="3"/>
  <c r="K30" i="3"/>
  <c r="F86" i="2"/>
  <c r="J29" i="2"/>
  <c r="K30" i="2"/>
  <c r="M30" i="3" l="1"/>
  <c r="G30" i="3"/>
  <c r="F86" i="3"/>
  <c r="M30" i="2"/>
  <c r="G30" i="2"/>
  <c r="F87" i="2"/>
  <c r="F87" i="3" l="1"/>
  <c r="H30" i="3"/>
  <c r="I30" i="3"/>
  <c r="F88" i="2"/>
  <c r="H30" i="2"/>
  <c r="I30" i="2"/>
  <c r="J30" i="3" l="1"/>
  <c r="K31" i="3"/>
  <c r="F88" i="3"/>
  <c r="J30" i="2"/>
  <c r="K31" i="2"/>
  <c r="F89" i="2"/>
  <c r="F89" i="3" l="1"/>
  <c r="M31" i="3"/>
  <c r="G31" i="3"/>
  <c r="M31" i="2"/>
  <c r="G31" i="2"/>
  <c r="F90" i="2"/>
  <c r="F90" i="3" l="1"/>
  <c r="H31" i="3"/>
  <c r="I31" i="3"/>
  <c r="F91" i="2"/>
  <c r="H31" i="2"/>
  <c r="I31" i="2"/>
  <c r="J31" i="3" l="1"/>
  <c r="K32" i="3"/>
  <c r="F91" i="3"/>
  <c r="K32" i="2"/>
  <c r="J31" i="2"/>
  <c r="F92" i="2"/>
  <c r="F92" i="3" l="1"/>
  <c r="M32" i="3"/>
  <c r="G32" i="3"/>
  <c r="F93" i="2"/>
  <c r="M32" i="2"/>
  <c r="G32" i="2"/>
  <c r="F93" i="3" l="1"/>
  <c r="H32" i="3"/>
  <c r="I32" i="3"/>
  <c r="H32" i="2"/>
  <c r="I32" i="2"/>
  <c r="F94" i="2"/>
  <c r="J32" i="3" l="1"/>
  <c r="K33" i="3"/>
  <c r="F94" i="3"/>
  <c r="F95" i="2"/>
  <c r="J32" i="2"/>
  <c r="K33" i="2"/>
  <c r="F95" i="3" l="1"/>
  <c r="M33" i="3"/>
  <c r="G33" i="3"/>
  <c r="M33" i="2"/>
  <c r="G33" i="2"/>
  <c r="F96" i="2"/>
  <c r="F96" i="3" l="1"/>
  <c r="H33" i="3"/>
  <c r="I33" i="3"/>
  <c r="F97" i="2"/>
  <c r="H33" i="2"/>
  <c r="I33" i="2"/>
  <c r="F97" i="3" l="1"/>
  <c r="J33" i="3"/>
  <c r="K34" i="3"/>
  <c r="J33" i="2"/>
  <c r="K34" i="2"/>
  <c r="F98" i="2"/>
  <c r="M34" i="3" l="1"/>
  <c r="G34" i="3"/>
  <c r="F98" i="3"/>
  <c r="M34" i="2"/>
  <c r="G34" i="2"/>
  <c r="F99" i="2"/>
  <c r="F99" i="3" l="1"/>
  <c r="H34" i="3"/>
  <c r="I34" i="3"/>
  <c r="F100" i="2"/>
  <c r="H34" i="2"/>
  <c r="I34" i="2"/>
  <c r="F100" i="3" l="1"/>
  <c r="J34" i="3"/>
  <c r="K35" i="3"/>
  <c r="J34" i="2"/>
  <c r="K35" i="2"/>
  <c r="F101" i="2"/>
  <c r="M35" i="3" l="1"/>
  <c r="G35" i="3"/>
  <c r="F101" i="3"/>
  <c r="F102" i="2"/>
  <c r="M35" i="2"/>
  <c r="G35" i="2"/>
  <c r="F102" i="3" l="1"/>
  <c r="H35" i="3"/>
  <c r="I35" i="3"/>
  <c r="H35" i="2"/>
  <c r="I35" i="2"/>
  <c r="F103" i="2"/>
  <c r="K36" i="3" l="1"/>
  <c r="J35" i="3"/>
  <c r="F103" i="3"/>
  <c r="F104" i="2"/>
  <c r="J35" i="2"/>
  <c r="K36" i="2"/>
  <c r="M36" i="3" l="1"/>
  <c r="G36" i="3"/>
  <c r="F104" i="3"/>
  <c r="M36" i="2"/>
  <c r="G36" i="2"/>
  <c r="F105" i="2"/>
  <c r="F105" i="3" l="1"/>
  <c r="H36" i="3"/>
  <c r="I36" i="3"/>
  <c r="F106" i="2"/>
  <c r="H36" i="2"/>
  <c r="I36" i="2"/>
  <c r="J36" i="3" l="1"/>
  <c r="K37" i="3"/>
  <c r="F106" i="3"/>
  <c r="K37" i="2"/>
  <c r="J36" i="2"/>
  <c r="F107" i="2"/>
  <c r="F107" i="3" l="1"/>
  <c r="M37" i="3"/>
  <c r="G37" i="3"/>
  <c r="F108" i="2"/>
  <c r="M37" i="2"/>
  <c r="G37" i="2"/>
  <c r="H37" i="3" l="1"/>
  <c r="I37" i="3"/>
  <c r="F108" i="3"/>
  <c r="H37" i="2"/>
  <c r="I37" i="2"/>
  <c r="F109" i="2"/>
  <c r="P16" i="3" l="1"/>
  <c r="F109" i="3"/>
  <c r="J37" i="3"/>
  <c r="K38" i="3"/>
  <c r="F110" i="2"/>
  <c r="P16" i="2"/>
  <c r="J37" i="2"/>
  <c r="K38" i="2"/>
  <c r="Q16" i="3" l="1"/>
  <c r="R16" i="3" s="1"/>
  <c r="M38" i="3"/>
  <c r="G38" i="3"/>
  <c r="F110" i="3"/>
  <c r="M38" i="2"/>
  <c r="G38" i="2"/>
  <c r="Q16" i="2"/>
  <c r="R16" i="2" s="1"/>
  <c r="F111" i="2"/>
  <c r="F111" i="3" l="1"/>
  <c r="H38" i="3"/>
  <c r="I38" i="3"/>
  <c r="F112" i="2"/>
  <c r="H38" i="2"/>
  <c r="I38" i="2"/>
  <c r="J38" i="3" l="1"/>
  <c r="K39" i="3"/>
  <c r="F112" i="3"/>
  <c r="K39" i="2"/>
  <c r="J38" i="2"/>
  <c r="F113" i="2"/>
  <c r="F113" i="3" l="1"/>
  <c r="M39" i="3"/>
  <c r="G39" i="3"/>
  <c r="F114" i="2"/>
  <c r="M39" i="2"/>
  <c r="G39" i="2"/>
  <c r="H39" i="3" l="1"/>
  <c r="I39" i="3"/>
  <c r="F114" i="3"/>
  <c r="H39" i="2"/>
  <c r="I39" i="2"/>
  <c r="F115" i="2"/>
  <c r="F115" i="3" l="1"/>
  <c r="J39" i="3"/>
  <c r="K40" i="3"/>
  <c r="F116" i="2"/>
  <c r="K40" i="2"/>
  <c r="J39" i="2"/>
  <c r="M40" i="3" l="1"/>
  <c r="G40" i="3"/>
  <c r="F116" i="3"/>
  <c r="M40" i="2"/>
  <c r="G40" i="2"/>
  <c r="F117" i="2"/>
  <c r="F117" i="3" l="1"/>
  <c r="H40" i="3"/>
  <c r="I40" i="3"/>
  <c r="F118" i="2"/>
  <c r="H40" i="2"/>
  <c r="I40" i="2"/>
  <c r="J40" i="3" l="1"/>
  <c r="K41" i="3"/>
  <c r="F118" i="3"/>
  <c r="J40" i="2"/>
  <c r="K41" i="2"/>
  <c r="F119" i="2"/>
  <c r="F119" i="3" l="1"/>
  <c r="M41" i="3"/>
  <c r="G41" i="3"/>
  <c r="F120" i="2"/>
  <c r="M41" i="2"/>
  <c r="G41" i="2"/>
  <c r="H41" i="3" l="1"/>
  <c r="I41" i="3"/>
  <c r="F120" i="3"/>
  <c r="H41" i="2"/>
  <c r="I41" i="2"/>
  <c r="F121" i="2"/>
  <c r="F121" i="3" l="1"/>
  <c r="K42" i="3"/>
  <c r="J41" i="3"/>
  <c r="F122" i="2"/>
  <c r="K42" i="2"/>
  <c r="J41" i="2"/>
  <c r="F122" i="3" l="1"/>
  <c r="M42" i="3"/>
  <c r="G42" i="3"/>
  <c r="M42" i="2"/>
  <c r="G42" i="2"/>
  <c r="F123" i="2"/>
  <c r="F123" i="3" l="1"/>
  <c r="H42" i="3"/>
  <c r="I42" i="3"/>
  <c r="F124" i="2"/>
  <c r="H42" i="2"/>
  <c r="I42" i="2"/>
  <c r="J42" i="3" l="1"/>
  <c r="K43" i="3"/>
  <c r="F124" i="3"/>
  <c r="J42" i="2"/>
  <c r="K43" i="2"/>
  <c r="F125" i="2"/>
  <c r="M43" i="3" l="1"/>
  <c r="G43" i="3"/>
  <c r="F125" i="3"/>
  <c r="F126" i="2"/>
  <c r="M43" i="2"/>
  <c r="G43" i="2"/>
  <c r="F126" i="3" l="1"/>
  <c r="H43" i="3"/>
  <c r="I43" i="3"/>
  <c r="H43" i="2"/>
  <c r="I43" i="2"/>
  <c r="F127" i="2"/>
  <c r="F127" i="3" l="1"/>
  <c r="J43" i="3"/>
  <c r="K44" i="3"/>
  <c r="F128" i="2"/>
  <c r="J43" i="2"/>
  <c r="K44" i="2"/>
  <c r="M44" i="3" l="1"/>
  <c r="G44" i="3"/>
  <c r="F128" i="3"/>
  <c r="M44" i="2"/>
  <c r="G44" i="2"/>
  <c r="F129" i="2"/>
  <c r="F129" i="3" l="1"/>
  <c r="H44" i="3"/>
  <c r="I44" i="3"/>
  <c r="F130" i="2"/>
  <c r="H44" i="2"/>
  <c r="I44" i="2"/>
  <c r="K45" i="3" l="1"/>
  <c r="J44" i="3"/>
  <c r="F130" i="3"/>
  <c r="K45" i="2"/>
  <c r="J44" i="2"/>
  <c r="F131" i="2"/>
  <c r="F131" i="3" l="1"/>
  <c r="M45" i="3"/>
  <c r="G45" i="3"/>
  <c r="F132" i="2"/>
  <c r="M45" i="2"/>
  <c r="G45" i="2"/>
  <c r="H45" i="3" l="1"/>
  <c r="I45" i="3"/>
  <c r="F132" i="3"/>
  <c r="H45" i="2"/>
  <c r="I45" i="2"/>
  <c r="F133" i="2"/>
  <c r="F133" i="3" l="1"/>
  <c r="J45" i="3"/>
  <c r="K46" i="3"/>
  <c r="F134" i="2"/>
  <c r="J45" i="2"/>
  <c r="K46" i="2"/>
  <c r="F134" i="3" l="1"/>
  <c r="M46" i="3"/>
  <c r="G46" i="3"/>
  <c r="M46" i="2"/>
  <c r="G46" i="2"/>
  <c r="F135" i="2"/>
  <c r="F135" i="3" l="1"/>
  <c r="H46" i="3"/>
  <c r="I46" i="3"/>
  <c r="F136" i="2"/>
  <c r="H46" i="2"/>
  <c r="I46" i="2"/>
  <c r="F136" i="3" l="1"/>
  <c r="K47" i="3"/>
  <c r="J46" i="3"/>
  <c r="K47" i="2"/>
  <c r="J46" i="2"/>
  <c r="F137" i="2"/>
  <c r="F137" i="3" l="1"/>
  <c r="M47" i="3"/>
  <c r="G47" i="3"/>
  <c r="M47" i="2"/>
  <c r="G47" i="2"/>
  <c r="F138" i="2"/>
  <c r="F138" i="3" l="1"/>
  <c r="H47" i="3"/>
  <c r="I47" i="3"/>
  <c r="F139" i="2"/>
  <c r="H47" i="2"/>
  <c r="I47" i="2"/>
  <c r="J47" i="3" l="1"/>
  <c r="K48" i="3"/>
  <c r="F139" i="3"/>
  <c r="J47" i="2"/>
  <c r="K48" i="2"/>
  <c r="F140" i="2"/>
  <c r="F140" i="3" l="1"/>
  <c r="M48" i="3"/>
  <c r="G48" i="3"/>
  <c r="F141" i="2"/>
  <c r="M48" i="2"/>
  <c r="G48" i="2"/>
  <c r="H48" i="3" l="1"/>
  <c r="I48" i="3"/>
  <c r="F141" i="3"/>
  <c r="H48" i="2"/>
  <c r="I48" i="2"/>
  <c r="F142" i="2"/>
  <c r="F142" i="3" l="1"/>
  <c r="J48" i="3"/>
  <c r="K49" i="3"/>
  <c r="F143" i="2"/>
  <c r="J48" i="2"/>
  <c r="K49" i="2"/>
  <c r="M49" i="3" l="1"/>
  <c r="G49" i="3"/>
  <c r="F143" i="3"/>
  <c r="M49" i="2"/>
  <c r="G49" i="2"/>
  <c r="F144" i="2"/>
  <c r="F144" i="3" l="1"/>
  <c r="H49" i="3"/>
  <c r="I49" i="3"/>
  <c r="F145" i="2"/>
  <c r="H49" i="2"/>
  <c r="I49" i="2"/>
  <c r="J49" i="3" l="1"/>
  <c r="K50" i="3"/>
  <c r="P17" i="3"/>
  <c r="F145" i="3"/>
  <c r="J49" i="2"/>
  <c r="K50" i="2"/>
  <c r="F146" i="2"/>
  <c r="P17" i="2"/>
  <c r="F146" i="3" l="1"/>
  <c r="M50" i="3"/>
  <c r="G50" i="3"/>
  <c r="Q17" i="3"/>
  <c r="R17" i="3" s="1"/>
  <c r="F147" i="2"/>
  <c r="M50" i="2"/>
  <c r="G50" i="2"/>
  <c r="Q17" i="2"/>
  <c r="R17" i="2" s="1"/>
  <c r="F147" i="3" l="1"/>
  <c r="H50" i="3"/>
  <c r="I50" i="3"/>
  <c r="H50" i="2"/>
  <c r="I50" i="2"/>
  <c r="F148" i="2"/>
  <c r="K51" i="3" l="1"/>
  <c r="J50" i="3"/>
  <c r="F148" i="3"/>
  <c r="F149" i="2"/>
  <c r="K51" i="2"/>
  <c r="J50" i="2"/>
  <c r="F149" i="3" l="1"/>
  <c r="M51" i="3"/>
  <c r="G51" i="3"/>
  <c r="M51" i="2"/>
  <c r="G51" i="2"/>
  <c r="F150" i="2"/>
  <c r="H51" i="3" l="1"/>
  <c r="I51" i="3"/>
  <c r="F150" i="3"/>
  <c r="F151" i="2"/>
  <c r="H51" i="2"/>
  <c r="I51" i="2"/>
  <c r="F151" i="3" l="1"/>
  <c r="K52" i="3"/>
  <c r="J51" i="3"/>
  <c r="J51" i="2"/>
  <c r="K52" i="2"/>
  <c r="F152" i="2"/>
  <c r="M52" i="3" l="1"/>
  <c r="G52" i="3"/>
  <c r="F152" i="3"/>
  <c r="M52" i="2"/>
  <c r="G52" i="2"/>
  <c r="F153" i="2"/>
  <c r="F153" i="3" l="1"/>
  <c r="H52" i="3"/>
  <c r="I52" i="3"/>
  <c r="F154" i="2"/>
  <c r="H52" i="2"/>
  <c r="I52" i="2"/>
  <c r="J52" i="3" l="1"/>
  <c r="K53" i="3"/>
  <c r="F154" i="3"/>
  <c r="K53" i="2"/>
  <c r="J52" i="2"/>
  <c r="F155" i="2"/>
  <c r="F155" i="3" l="1"/>
  <c r="M53" i="3"/>
  <c r="G53" i="3"/>
  <c r="M53" i="2"/>
  <c r="G53" i="2"/>
  <c r="F156" i="2"/>
  <c r="H53" i="3" l="1"/>
  <c r="I53" i="3"/>
  <c r="F156" i="3"/>
  <c r="F157" i="2"/>
  <c r="H53" i="2"/>
  <c r="I53" i="2"/>
  <c r="F157" i="3" l="1"/>
  <c r="J53" i="3"/>
  <c r="K54" i="3"/>
  <c r="K54" i="2"/>
  <c r="J53" i="2"/>
  <c r="F158" i="2"/>
  <c r="M54" i="3" l="1"/>
  <c r="G54" i="3"/>
  <c r="F158" i="3"/>
  <c r="F159" i="2"/>
  <c r="M54" i="2"/>
  <c r="G54" i="2"/>
  <c r="F159" i="3" l="1"/>
  <c r="H54" i="3"/>
  <c r="I54" i="3"/>
  <c r="H54" i="2"/>
  <c r="I54" i="2"/>
  <c r="F160" i="2"/>
  <c r="K55" i="3" l="1"/>
  <c r="J54" i="3"/>
  <c r="F160" i="3"/>
  <c r="F161" i="2"/>
  <c r="J54" i="2"/>
  <c r="K55" i="2"/>
  <c r="M55" i="3" l="1"/>
  <c r="G55" i="3"/>
  <c r="F161" i="3"/>
  <c r="M55" i="2"/>
  <c r="G55" i="2"/>
  <c r="F162" i="2"/>
  <c r="F162" i="3" l="1"/>
  <c r="H55" i="3"/>
  <c r="I55" i="3"/>
  <c r="F163" i="2"/>
  <c r="H55" i="2"/>
  <c r="I55" i="2"/>
  <c r="F163" i="3" l="1"/>
  <c r="K56" i="3"/>
  <c r="J55" i="3"/>
  <c r="K56" i="2"/>
  <c r="J55" i="2"/>
  <c r="F164" i="2"/>
  <c r="M56" i="3" l="1"/>
  <c r="G56" i="3"/>
  <c r="F164" i="3"/>
  <c r="M56" i="2"/>
  <c r="G56" i="2"/>
  <c r="F165" i="2"/>
  <c r="F165" i="3" l="1"/>
  <c r="H56" i="3"/>
  <c r="I56" i="3"/>
  <c r="F166" i="2"/>
  <c r="H56" i="2"/>
  <c r="I56" i="2"/>
  <c r="J56" i="3" l="1"/>
  <c r="K57" i="3"/>
  <c r="F166" i="3"/>
  <c r="J56" i="2"/>
  <c r="K57" i="2"/>
  <c r="F167" i="2"/>
  <c r="F167" i="3" l="1"/>
  <c r="M57" i="3"/>
  <c r="G57" i="3"/>
  <c r="F168" i="2"/>
  <c r="M57" i="2"/>
  <c r="G57" i="2"/>
  <c r="F168" i="3" l="1"/>
  <c r="H57" i="3"/>
  <c r="I57" i="3"/>
  <c r="H57" i="2"/>
  <c r="I57" i="2"/>
  <c r="F169" i="2"/>
  <c r="J57" i="3" l="1"/>
  <c r="K58" i="3"/>
  <c r="F169" i="3"/>
  <c r="F170" i="2"/>
  <c r="J57" i="2"/>
  <c r="K58" i="2"/>
  <c r="F170" i="3" l="1"/>
  <c r="M58" i="3"/>
  <c r="G58" i="3"/>
  <c r="M58" i="2"/>
  <c r="G58" i="2"/>
  <c r="F171" i="2"/>
  <c r="H58" i="3" l="1"/>
  <c r="I58" i="3"/>
  <c r="F171" i="3"/>
  <c r="F172" i="2"/>
  <c r="H58" i="2"/>
  <c r="I58" i="2"/>
  <c r="F172" i="3" l="1"/>
  <c r="K59" i="3"/>
  <c r="J58" i="3"/>
  <c r="J58" i="2"/>
  <c r="K59" i="2"/>
  <c r="F173" i="2"/>
  <c r="M59" i="3" l="1"/>
  <c r="G59" i="3"/>
  <c r="F173" i="3"/>
  <c r="M59" i="2"/>
  <c r="G59" i="2"/>
  <c r="F174" i="2"/>
  <c r="F174" i="3" l="1"/>
  <c r="H59" i="3"/>
  <c r="I59" i="3"/>
  <c r="F175" i="2"/>
  <c r="H59" i="2"/>
  <c r="I59" i="2"/>
  <c r="F175" i="3" l="1"/>
  <c r="J59" i="3"/>
  <c r="K60" i="3"/>
  <c r="K60" i="2"/>
  <c r="J59" i="2"/>
  <c r="F176" i="2"/>
  <c r="M60" i="3" l="1"/>
  <c r="G60" i="3"/>
  <c r="F176" i="3"/>
  <c r="F177" i="2"/>
  <c r="M60" i="2"/>
  <c r="G60" i="2"/>
  <c r="H60" i="3" l="1"/>
  <c r="I60" i="3"/>
  <c r="F177" i="3"/>
  <c r="H60" i="2"/>
  <c r="I60" i="2"/>
  <c r="F178" i="2"/>
  <c r="F178" i="3" l="1"/>
  <c r="J60" i="3"/>
  <c r="K61" i="3"/>
  <c r="F179" i="2"/>
  <c r="J60" i="2"/>
  <c r="K61" i="2"/>
  <c r="M61" i="3" l="1"/>
  <c r="G61" i="3"/>
  <c r="F179" i="3"/>
  <c r="M61" i="2"/>
  <c r="G61" i="2"/>
  <c r="F180" i="2"/>
  <c r="F180" i="3" l="1"/>
  <c r="H61" i="3"/>
  <c r="I61" i="3"/>
  <c r="F181" i="2"/>
  <c r="H61" i="2"/>
  <c r="I61" i="2"/>
  <c r="P18" i="3" l="1"/>
  <c r="K62" i="3"/>
  <c r="J61" i="3"/>
  <c r="F181" i="3"/>
  <c r="P18" i="2"/>
  <c r="K62" i="2"/>
  <c r="J61" i="2"/>
  <c r="F182" i="2"/>
  <c r="F182" i="3" l="1"/>
  <c r="Q18" i="3"/>
  <c r="R18" i="3" s="1"/>
  <c r="M62" i="3"/>
  <c r="G62" i="3"/>
  <c r="F183" i="2"/>
  <c r="Q18" i="2"/>
  <c r="R18" i="2" s="1"/>
  <c r="M62" i="2"/>
  <c r="G62" i="2"/>
  <c r="H62" i="3" l="1"/>
  <c r="I62" i="3"/>
  <c r="F183" i="3"/>
  <c r="H62" i="2"/>
  <c r="I62" i="2"/>
  <c r="F184" i="2"/>
  <c r="F184" i="3" l="1"/>
  <c r="J62" i="3"/>
  <c r="K63" i="3"/>
  <c r="F185" i="2"/>
  <c r="J62" i="2"/>
  <c r="K63" i="2"/>
  <c r="M63" i="3" l="1"/>
  <c r="G63" i="3"/>
  <c r="F185" i="3"/>
  <c r="M63" i="2"/>
  <c r="G63" i="2"/>
  <c r="F186" i="2"/>
  <c r="F186" i="3" l="1"/>
  <c r="H63" i="3"/>
  <c r="I63" i="3"/>
  <c r="F187" i="2"/>
  <c r="H63" i="2"/>
  <c r="I63" i="2"/>
  <c r="J63" i="3" l="1"/>
  <c r="K64" i="3"/>
  <c r="F187" i="3"/>
  <c r="K64" i="2"/>
  <c r="J63" i="2"/>
  <c r="F188" i="2"/>
  <c r="F188" i="3" l="1"/>
  <c r="M64" i="3"/>
  <c r="G64" i="3"/>
  <c r="F189" i="2"/>
  <c r="M64" i="2"/>
  <c r="G64" i="2"/>
  <c r="F189" i="3" l="1"/>
  <c r="H64" i="3"/>
  <c r="I64" i="3"/>
  <c r="H64" i="2"/>
  <c r="I64" i="2"/>
  <c r="F190" i="2"/>
  <c r="K65" i="3" l="1"/>
  <c r="J64" i="3"/>
  <c r="F190" i="3"/>
  <c r="F191" i="2"/>
  <c r="J64" i="2"/>
  <c r="K65" i="2"/>
  <c r="F191" i="3" l="1"/>
  <c r="M65" i="3"/>
  <c r="G65" i="3"/>
  <c r="M65" i="2"/>
  <c r="G65" i="2"/>
  <c r="F192" i="2"/>
  <c r="H65" i="3" l="1"/>
  <c r="I65" i="3"/>
  <c r="F192" i="3"/>
  <c r="F193" i="2"/>
  <c r="H65" i="2"/>
  <c r="I65" i="2"/>
  <c r="F193" i="3" l="1"/>
  <c r="J65" i="3"/>
  <c r="K66" i="3"/>
  <c r="J65" i="2"/>
  <c r="K66" i="2"/>
  <c r="F194" i="2"/>
  <c r="M66" i="3" l="1"/>
  <c r="G66" i="3"/>
  <c r="F194" i="3"/>
  <c r="M66" i="2"/>
  <c r="G66" i="2"/>
  <c r="F195" i="2"/>
  <c r="F195" i="3" l="1"/>
  <c r="H66" i="3"/>
  <c r="I66" i="3"/>
  <c r="F196" i="2"/>
  <c r="H66" i="2"/>
  <c r="I66" i="2"/>
  <c r="K67" i="3" l="1"/>
  <c r="J66" i="3"/>
  <c r="F196" i="3"/>
  <c r="K67" i="2"/>
  <c r="J66" i="2"/>
  <c r="F197" i="2"/>
  <c r="F197" i="3" l="1"/>
  <c r="M67" i="3"/>
  <c r="G67" i="3"/>
  <c r="M67" i="2"/>
  <c r="G67" i="2"/>
  <c r="F198" i="2"/>
  <c r="H67" i="3" l="1"/>
  <c r="I67" i="3"/>
  <c r="F198" i="3"/>
  <c r="F199" i="2"/>
  <c r="H67" i="2"/>
  <c r="I67" i="2"/>
  <c r="F199" i="3" l="1"/>
  <c r="J67" i="3"/>
  <c r="K68" i="3"/>
  <c r="J67" i="2"/>
  <c r="K68" i="2"/>
  <c r="F200" i="2"/>
  <c r="F200" i="3" l="1"/>
  <c r="M68" i="3"/>
  <c r="G68" i="3"/>
  <c r="F201" i="2"/>
  <c r="M68" i="2"/>
  <c r="G68" i="2"/>
  <c r="H68" i="3" l="1"/>
  <c r="I68" i="3"/>
  <c r="F201" i="3"/>
  <c r="H68" i="2"/>
  <c r="I68" i="2"/>
  <c r="F202" i="2"/>
  <c r="F202" i="3" l="1"/>
  <c r="K69" i="3"/>
  <c r="J68" i="3"/>
  <c r="F203" i="2"/>
  <c r="K69" i="2"/>
  <c r="J68" i="2"/>
  <c r="M69" i="3" l="1"/>
  <c r="G69" i="3"/>
  <c r="F203" i="3"/>
  <c r="M69" i="2"/>
  <c r="G69" i="2"/>
  <c r="F204" i="2"/>
  <c r="F204" i="3" l="1"/>
  <c r="H69" i="3"/>
  <c r="I69" i="3"/>
  <c r="F205" i="2"/>
  <c r="H69" i="2"/>
  <c r="I69" i="2"/>
  <c r="J69" i="3" l="1"/>
  <c r="K70" i="3"/>
  <c r="F205" i="3"/>
  <c r="J69" i="2"/>
  <c r="K70" i="2"/>
  <c r="F206" i="2"/>
  <c r="F206" i="3" l="1"/>
  <c r="M70" i="3"/>
  <c r="G70" i="3"/>
  <c r="F207" i="2"/>
  <c r="M70" i="2"/>
  <c r="G70" i="2"/>
  <c r="H70" i="3" l="1"/>
  <c r="I70" i="3"/>
  <c r="F207" i="3"/>
  <c r="H70" i="2"/>
  <c r="I70" i="2"/>
  <c r="F208" i="2"/>
  <c r="F208" i="3" l="1"/>
  <c r="K71" i="3"/>
  <c r="J70" i="3"/>
  <c r="F209" i="2"/>
  <c r="J70" i="2"/>
  <c r="K71" i="2"/>
  <c r="F209" i="3" l="1"/>
  <c r="M71" i="3"/>
  <c r="G71" i="3"/>
  <c r="M71" i="2"/>
  <c r="G71" i="2"/>
  <c r="F210" i="2"/>
  <c r="F210" i="3" l="1"/>
  <c r="H71" i="3"/>
  <c r="I71" i="3"/>
  <c r="F211" i="2"/>
  <c r="H71" i="2"/>
  <c r="I71" i="2"/>
  <c r="J71" i="3" l="1"/>
  <c r="K72" i="3"/>
  <c r="F211" i="3"/>
  <c r="K72" i="2"/>
  <c r="J71" i="2"/>
  <c r="F212" i="2"/>
  <c r="F212" i="3" l="1"/>
  <c r="M72" i="3"/>
  <c r="G72" i="3"/>
  <c r="F213" i="2"/>
  <c r="M72" i="2"/>
  <c r="G72" i="2"/>
  <c r="H72" i="3" l="1"/>
  <c r="I72" i="3"/>
  <c r="F213" i="3"/>
  <c r="H72" i="2"/>
  <c r="I72" i="2"/>
  <c r="F214" i="2"/>
  <c r="F214" i="3" l="1"/>
  <c r="J72" i="3"/>
  <c r="K73" i="3"/>
  <c r="F215" i="2"/>
  <c r="J72" i="2"/>
  <c r="K73" i="2"/>
  <c r="M73" i="3" l="1"/>
  <c r="G73" i="3"/>
  <c r="F215" i="3"/>
  <c r="F216" i="2"/>
  <c r="M73" i="2"/>
  <c r="G73" i="2"/>
  <c r="F216" i="3" l="1"/>
  <c r="H73" i="3"/>
  <c r="I73" i="3"/>
  <c r="H73" i="2"/>
  <c r="I73" i="2"/>
  <c r="F217" i="2"/>
  <c r="P19" i="3" l="1"/>
  <c r="F217" i="3"/>
  <c r="K74" i="3"/>
  <c r="J73" i="3"/>
  <c r="F218" i="2"/>
  <c r="P19" i="2"/>
  <c r="K74" i="2"/>
  <c r="J73" i="2"/>
  <c r="F218" i="3" l="1"/>
  <c r="M74" i="3"/>
  <c r="G74" i="3"/>
  <c r="Q19" i="3"/>
  <c r="R19" i="3" s="1"/>
  <c r="M74" i="2"/>
  <c r="G74" i="2"/>
  <c r="Q19" i="2"/>
  <c r="R19" i="2" s="1"/>
  <c r="F219" i="2"/>
  <c r="H74" i="3" l="1"/>
  <c r="I74" i="3"/>
  <c r="F219" i="3"/>
  <c r="F220" i="2"/>
  <c r="H74" i="2"/>
  <c r="I74" i="2"/>
  <c r="F220" i="3" l="1"/>
  <c r="K75" i="3"/>
  <c r="J74" i="3"/>
  <c r="J74" i="2"/>
  <c r="K75" i="2"/>
  <c r="F221" i="2"/>
  <c r="M75" i="3" l="1"/>
  <c r="G75" i="3"/>
  <c r="F221" i="3"/>
  <c r="F222" i="2"/>
  <c r="M75" i="2"/>
  <c r="G75" i="2"/>
  <c r="F222" i="3" l="1"/>
  <c r="H75" i="3"/>
  <c r="I75" i="3"/>
  <c r="H75" i="2"/>
  <c r="I75" i="2"/>
  <c r="F223" i="2"/>
  <c r="J75" i="3" l="1"/>
  <c r="K76" i="3"/>
  <c r="F223" i="3"/>
  <c r="F224" i="2"/>
  <c r="J75" i="2"/>
  <c r="K76" i="2"/>
  <c r="M76" i="3" l="1"/>
  <c r="G76" i="3"/>
  <c r="F224" i="3"/>
  <c r="F225" i="2"/>
  <c r="M76" i="2"/>
  <c r="G76" i="2"/>
  <c r="F225" i="3" l="1"/>
  <c r="H76" i="3"/>
  <c r="I76" i="3"/>
  <c r="H76" i="2"/>
  <c r="I76" i="2"/>
  <c r="F226" i="2"/>
  <c r="K77" i="3" l="1"/>
  <c r="J76" i="3"/>
  <c r="F226" i="3"/>
  <c r="F227" i="2"/>
  <c r="J76" i="2"/>
  <c r="K77" i="2"/>
  <c r="F227" i="3" l="1"/>
  <c r="M77" i="3"/>
  <c r="G77" i="3"/>
  <c r="M77" i="2"/>
  <c r="G77" i="2"/>
  <c r="F228" i="2"/>
  <c r="H77" i="3" l="1"/>
  <c r="I77" i="3"/>
  <c r="F228" i="3"/>
  <c r="F229" i="2"/>
  <c r="H77" i="2"/>
  <c r="I77" i="2"/>
  <c r="F229" i="3" l="1"/>
  <c r="K78" i="3"/>
  <c r="J77" i="3"/>
  <c r="J77" i="2"/>
  <c r="K78" i="2"/>
  <c r="F230" i="2"/>
  <c r="M78" i="3" l="1"/>
  <c r="G78" i="3"/>
  <c r="F230" i="3"/>
  <c r="M78" i="2"/>
  <c r="G78" i="2"/>
  <c r="F231" i="2"/>
  <c r="H78" i="3" l="1"/>
  <c r="I78" i="3"/>
  <c r="F231" i="3"/>
  <c r="F232" i="2"/>
  <c r="H78" i="2"/>
  <c r="I78" i="2"/>
  <c r="F232" i="3" l="1"/>
  <c r="K79" i="3"/>
  <c r="J78" i="3"/>
  <c r="K79" i="2"/>
  <c r="J78" i="2"/>
  <c r="F233" i="2"/>
  <c r="F233" i="3" l="1"/>
  <c r="M79" i="3"/>
  <c r="G79" i="3"/>
  <c r="F234" i="2"/>
  <c r="M79" i="2"/>
  <c r="G79" i="2"/>
  <c r="H79" i="3" l="1"/>
  <c r="I79" i="3"/>
  <c r="F234" i="3"/>
  <c r="F235" i="2"/>
  <c r="H79" i="2"/>
  <c r="I79" i="2"/>
  <c r="F235" i="3" l="1"/>
  <c r="J79" i="3"/>
  <c r="K80" i="3"/>
  <c r="J79" i="2"/>
  <c r="K80" i="2"/>
  <c r="F236" i="2"/>
  <c r="M80" i="3" l="1"/>
  <c r="G80" i="3"/>
  <c r="F236" i="3"/>
  <c r="F237" i="2"/>
  <c r="M80" i="2"/>
  <c r="G80" i="2"/>
  <c r="H80" i="3" l="1"/>
  <c r="I80" i="3"/>
  <c r="F237" i="3"/>
  <c r="H80" i="2"/>
  <c r="I80" i="2"/>
  <c r="F238" i="2"/>
  <c r="F238" i="3" l="1"/>
  <c r="J80" i="3"/>
  <c r="K81" i="3"/>
  <c r="F239" i="2"/>
  <c r="J80" i="2"/>
  <c r="K81" i="2"/>
  <c r="F239" i="3" l="1"/>
  <c r="M81" i="3"/>
  <c r="G81" i="3"/>
  <c r="M81" i="2"/>
  <c r="G81" i="2"/>
  <c r="F240" i="2"/>
  <c r="H81" i="3" l="1"/>
  <c r="I81" i="3"/>
  <c r="F240" i="3"/>
  <c r="F241" i="2"/>
  <c r="H81" i="2"/>
  <c r="I81" i="2"/>
  <c r="F241" i="3" l="1"/>
  <c r="K82" i="3"/>
  <c r="J81" i="3"/>
  <c r="K82" i="2"/>
  <c r="J81" i="2"/>
  <c r="F242" i="2"/>
  <c r="F242" i="3" l="1"/>
  <c r="M82" i="3"/>
  <c r="G82" i="3"/>
  <c r="F243" i="2"/>
  <c r="M82" i="2"/>
  <c r="G82" i="2"/>
  <c r="H82" i="3" l="1"/>
  <c r="I82" i="3"/>
  <c r="F243" i="3"/>
  <c r="H82" i="2"/>
  <c r="I82" i="2"/>
  <c r="F244" i="2"/>
  <c r="F244" i="3" l="1"/>
  <c r="K83" i="3"/>
  <c r="J82" i="3"/>
  <c r="F245" i="2"/>
  <c r="J82" i="2"/>
  <c r="K83" i="2"/>
  <c r="M83" i="3" l="1"/>
  <c r="G83" i="3"/>
  <c r="F245" i="3"/>
  <c r="M83" i="2"/>
  <c r="G83" i="2"/>
  <c r="F246" i="2"/>
  <c r="F246" i="3" l="1"/>
  <c r="H83" i="3"/>
  <c r="I83" i="3"/>
  <c r="H83" i="2"/>
  <c r="I83" i="2"/>
  <c r="F247" i="2"/>
  <c r="J83" i="3" l="1"/>
  <c r="K84" i="3"/>
  <c r="F247" i="3"/>
  <c r="F248" i="2"/>
  <c r="K84" i="2"/>
  <c r="J83" i="2"/>
  <c r="M84" i="3" l="1"/>
  <c r="G84" i="3"/>
  <c r="F248" i="3"/>
  <c r="M84" i="2"/>
  <c r="G84" i="2"/>
  <c r="F249" i="2"/>
  <c r="F249" i="3" l="1"/>
  <c r="H84" i="3"/>
  <c r="I84" i="3"/>
  <c r="F250" i="2"/>
  <c r="H84" i="2"/>
  <c r="I84" i="2"/>
  <c r="F250" i="3" l="1"/>
  <c r="K85" i="3"/>
  <c r="J84" i="3"/>
  <c r="J84" i="2"/>
  <c r="K85" i="2"/>
  <c r="F251" i="2"/>
  <c r="F251" i="3" l="1"/>
  <c r="M85" i="3"/>
  <c r="G85" i="3"/>
  <c r="F252" i="2"/>
  <c r="M85" i="2"/>
  <c r="G85" i="2"/>
  <c r="H85" i="3" l="1"/>
  <c r="I85" i="3"/>
  <c r="F252" i="3"/>
  <c r="H85" i="2"/>
  <c r="I85" i="2"/>
  <c r="F253" i="2"/>
  <c r="P20" i="3" l="1"/>
  <c r="F253" i="3"/>
  <c r="J85" i="3"/>
  <c r="K86" i="3"/>
  <c r="F254" i="2"/>
  <c r="P20" i="2"/>
  <c r="K86" i="2"/>
  <c r="J85" i="2"/>
  <c r="F254" i="3" l="1"/>
  <c r="Q20" i="3"/>
  <c r="R20" i="3" s="1"/>
  <c r="M86" i="3"/>
  <c r="G86" i="3"/>
  <c r="Q20" i="2"/>
  <c r="R20" i="2" s="1"/>
  <c r="M86" i="2"/>
  <c r="G86" i="2"/>
  <c r="F255" i="2"/>
  <c r="H86" i="3" l="1"/>
  <c r="I86" i="3"/>
  <c r="F255" i="3"/>
  <c r="F256" i="2"/>
  <c r="H86" i="2"/>
  <c r="I86" i="2"/>
  <c r="F256" i="3" l="1"/>
  <c r="J86" i="3"/>
  <c r="K87" i="3"/>
  <c r="J86" i="2"/>
  <c r="K87" i="2"/>
  <c r="F257" i="2"/>
  <c r="F257" i="3" l="1"/>
  <c r="M87" i="3"/>
  <c r="G87" i="3"/>
  <c r="M87" i="2"/>
  <c r="G87" i="2"/>
  <c r="F258" i="2"/>
  <c r="H87" i="3" l="1"/>
  <c r="I87" i="3"/>
  <c r="F258" i="3"/>
  <c r="F259" i="2"/>
  <c r="H87" i="2"/>
  <c r="I87" i="2"/>
  <c r="F259" i="3" l="1"/>
  <c r="K88" i="3"/>
  <c r="J87" i="3"/>
  <c r="K88" i="2"/>
  <c r="J87" i="2"/>
  <c r="F260" i="2"/>
  <c r="F260" i="3" l="1"/>
  <c r="M88" i="3"/>
  <c r="G88" i="3"/>
  <c r="F261" i="2"/>
  <c r="M88" i="2"/>
  <c r="G88" i="2"/>
  <c r="H88" i="3" l="1"/>
  <c r="I88" i="3"/>
  <c r="F261" i="3"/>
  <c r="H88" i="2"/>
  <c r="I88" i="2"/>
  <c r="F262" i="2"/>
  <c r="F262" i="3" l="1"/>
  <c r="J88" i="3"/>
  <c r="K89" i="3"/>
  <c r="F263" i="2"/>
  <c r="J88" i="2"/>
  <c r="K89" i="2"/>
  <c r="M89" i="3" l="1"/>
  <c r="G89" i="3"/>
  <c r="F263" i="3"/>
  <c r="M89" i="2"/>
  <c r="G89" i="2"/>
  <c r="F264" i="2"/>
  <c r="F264" i="3" l="1"/>
  <c r="H89" i="3"/>
  <c r="I89" i="3"/>
  <c r="H89" i="2"/>
  <c r="I89" i="2"/>
  <c r="F265" i="2"/>
  <c r="J89" i="3" l="1"/>
  <c r="K90" i="3"/>
  <c r="F265" i="3"/>
  <c r="F266" i="2"/>
  <c r="J89" i="2"/>
  <c r="K90" i="2"/>
  <c r="F266" i="3" l="1"/>
  <c r="M90" i="3"/>
  <c r="G90" i="3"/>
  <c r="M90" i="2"/>
  <c r="G90" i="2"/>
  <c r="F267" i="2"/>
  <c r="H90" i="3" l="1"/>
  <c r="I90" i="3"/>
  <c r="F267" i="3"/>
  <c r="F268" i="2"/>
  <c r="H90" i="2"/>
  <c r="I90" i="2"/>
  <c r="F268" i="3" l="1"/>
  <c r="J90" i="3"/>
  <c r="K91" i="3"/>
  <c r="K91" i="2"/>
  <c r="J90" i="2"/>
  <c r="F269" i="2"/>
  <c r="M91" i="3" l="1"/>
  <c r="G91" i="3"/>
  <c r="F269" i="3"/>
  <c r="F270" i="2"/>
  <c r="M91" i="2"/>
  <c r="G91" i="2"/>
  <c r="F270" i="3" l="1"/>
  <c r="H91" i="3"/>
  <c r="I91" i="3"/>
  <c r="H91" i="2"/>
  <c r="I91" i="2"/>
  <c r="F271" i="2"/>
  <c r="K92" i="3" l="1"/>
  <c r="J91" i="3"/>
  <c r="F271" i="3"/>
  <c r="F272" i="2"/>
  <c r="J91" i="2"/>
  <c r="K92" i="2"/>
  <c r="F272" i="3" l="1"/>
  <c r="M92" i="3"/>
  <c r="G92" i="3"/>
  <c r="F273" i="2"/>
  <c r="M92" i="2"/>
  <c r="G92" i="2"/>
  <c r="F273" i="3" l="1"/>
  <c r="H92" i="3"/>
  <c r="I92" i="3"/>
  <c r="H92" i="2"/>
  <c r="I92" i="2"/>
  <c r="F274" i="2"/>
  <c r="K93" i="3" l="1"/>
  <c r="J92" i="3"/>
  <c r="F274" i="3"/>
  <c r="F275" i="2"/>
  <c r="K93" i="2"/>
  <c r="J92" i="2"/>
  <c r="F275" i="3" l="1"/>
  <c r="M93" i="3"/>
  <c r="G93" i="3"/>
  <c r="M93" i="2"/>
  <c r="G93" i="2"/>
  <c r="F276" i="2"/>
  <c r="F276" i="3" l="1"/>
  <c r="H93" i="3"/>
  <c r="I93" i="3"/>
  <c r="F277" i="2"/>
  <c r="H93" i="2"/>
  <c r="I93" i="2"/>
  <c r="J93" i="3" l="1"/>
  <c r="K94" i="3"/>
  <c r="F277" i="3"/>
  <c r="J93" i="2"/>
  <c r="K94" i="2"/>
  <c r="F278" i="2"/>
  <c r="M94" i="3" l="1"/>
  <c r="G94" i="3"/>
  <c r="F278" i="3"/>
  <c r="F279" i="2"/>
  <c r="M94" i="2"/>
  <c r="G94" i="2"/>
  <c r="F279" i="3" l="1"/>
  <c r="H94" i="3"/>
  <c r="I94" i="3"/>
  <c r="H94" i="2"/>
  <c r="I94" i="2"/>
  <c r="F280" i="2"/>
  <c r="J94" i="3" l="1"/>
  <c r="K95" i="3"/>
  <c r="F280" i="3"/>
  <c r="F281" i="2"/>
  <c r="J94" i="2"/>
  <c r="K95" i="2"/>
  <c r="M95" i="3" l="1"/>
  <c r="G95" i="3"/>
  <c r="F281" i="3"/>
  <c r="M95" i="2"/>
  <c r="G95" i="2"/>
  <c r="F282" i="2"/>
  <c r="F282" i="3" l="1"/>
  <c r="H95" i="3"/>
  <c r="I95" i="3"/>
  <c r="F283" i="2"/>
  <c r="H95" i="2"/>
  <c r="I95" i="2"/>
  <c r="K96" i="3" l="1"/>
  <c r="J95" i="3"/>
  <c r="F283" i="3"/>
  <c r="K96" i="2"/>
  <c r="J95" i="2"/>
  <c r="F284" i="2"/>
  <c r="F284" i="3" l="1"/>
  <c r="M96" i="3"/>
  <c r="G96" i="3"/>
  <c r="M96" i="2"/>
  <c r="G96" i="2"/>
  <c r="F285" i="2"/>
  <c r="H96" i="3" l="1"/>
  <c r="I96" i="3"/>
  <c r="F285" i="3"/>
  <c r="F286" i="2"/>
  <c r="H96" i="2"/>
  <c r="I96" i="2"/>
  <c r="F286" i="3" l="1"/>
  <c r="K97" i="3"/>
  <c r="J96" i="3"/>
  <c r="K97" i="2"/>
  <c r="J96" i="2"/>
  <c r="F287" i="2"/>
  <c r="M97" i="3" l="1"/>
  <c r="G97" i="3"/>
  <c r="F287" i="3"/>
  <c r="F288" i="2"/>
  <c r="M97" i="2"/>
  <c r="G97" i="2"/>
  <c r="F288" i="3" l="1"/>
  <c r="H97" i="3"/>
  <c r="I97" i="3"/>
  <c r="H97" i="2"/>
  <c r="I97" i="2"/>
  <c r="F289" i="2"/>
  <c r="P21" i="3" l="1"/>
  <c r="J97" i="3"/>
  <c r="K98" i="3"/>
  <c r="F289" i="3"/>
  <c r="F290" i="2"/>
  <c r="P21" i="2"/>
  <c r="K98" i="2"/>
  <c r="J97" i="2"/>
  <c r="F290" i="3" l="1"/>
  <c r="M98" i="3"/>
  <c r="G98" i="3"/>
  <c r="Q21" i="3"/>
  <c r="R21" i="3" s="1"/>
  <c r="F291" i="2"/>
  <c r="Q21" i="2"/>
  <c r="R21" i="2" s="1"/>
  <c r="M98" i="2"/>
  <c r="G98" i="2"/>
  <c r="H98" i="3" l="1"/>
  <c r="I98" i="3"/>
  <c r="F291" i="3"/>
  <c r="H98" i="2"/>
  <c r="I98" i="2"/>
  <c r="F292" i="2"/>
  <c r="F292" i="3" l="1"/>
  <c r="K99" i="3"/>
  <c r="J98" i="3"/>
  <c r="F293" i="2"/>
  <c r="J98" i="2"/>
  <c r="K99" i="2"/>
  <c r="M99" i="3" l="1"/>
  <c r="G99" i="3"/>
  <c r="F293" i="3"/>
  <c r="M99" i="2"/>
  <c r="G99" i="2"/>
  <c r="F294" i="2"/>
  <c r="F294" i="3" l="1"/>
  <c r="H99" i="3"/>
  <c r="I99" i="3"/>
  <c r="F295" i="2"/>
  <c r="H99" i="2"/>
  <c r="I99" i="2"/>
  <c r="J99" i="3" l="1"/>
  <c r="K100" i="3"/>
  <c r="F295" i="3"/>
  <c r="J99" i="2"/>
  <c r="K100" i="2"/>
  <c r="F296" i="2"/>
  <c r="F296" i="3" l="1"/>
  <c r="M100" i="3"/>
  <c r="G100" i="3"/>
  <c r="F297" i="2"/>
  <c r="M100" i="2"/>
  <c r="G100" i="2"/>
  <c r="H100" i="3" l="1"/>
  <c r="I100" i="3"/>
  <c r="F297" i="3"/>
  <c r="F298" i="2"/>
  <c r="H100" i="2"/>
  <c r="I100" i="2"/>
  <c r="F298" i="3" l="1"/>
  <c r="J100" i="3"/>
  <c r="K101" i="3"/>
  <c r="K101" i="2"/>
  <c r="J100" i="2"/>
  <c r="F299" i="2"/>
  <c r="M101" i="3" l="1"/>
  <c r="G101" i="3"/>
  <c r="F299" i="3"/>
  <c r="F300" i="2"/>
  <c r="M101" i="2"/>
  <c r="G101" i="2"/>
  <c r="F300" i="3" l="1"/>
  <c r="H101" i="3"/>
  <c r="I101" i="3"/>
  <c r="H101" i="2"/>
  <c r="I101" i="2"/>
  <c r="F301" i="2"/>
  <c r="K102" i="3" l="1"/>
  <c r="J101" i="3"/>
  <c r="F301" i="3"/>
  <c r="F302" i="2"/>
  <c r="J101" i="2"/>
  <c r="K102" i="2"/>
  <c r="F302" i="3" l="1"/>
  <c r="M102" i="3"/>
  <c r="G102" i="3"/>
  <c r="M102" i="2"/>
  <c r="G102" i="2"/>
  <c r="F303" i="2"/>
  <c r="H102" i="3" l="1"/>
  <c r="I102" i="3"/>
  <c r="F303" i="3"/>
  <c r="H102" i="2"/>
  <c r="I102" i="2"/>
  <c r="F304" i="2"/>
  <c r="F304" i="3" l="1"/>
  <c r="J102" i="3"/>
  <c r="K103" i="3"/>
  <c r="F305" i="2"/>
  <c r="K103" i="2"/>
  <c r="J102" i="2"/>
  <c r="M103" i="3" l="1"/>
  <c r="G103" i="3"/>
  <c r="F305" i="3"/>
  <c r="F306" i="2"/>
  <c r="M103" i="2"/>
  <c r="G103" i="2"/>
  <c r="F306" i="3" l="1"/>
  <c r="H103" i="3"/>
  <c r="I103" i="3"/>
  <c r="H103" i="2"/>
  <c r="I103" i="2"/>
  <c r="F307" i="2"/>
  <c r="F307" i="3" l="1"/>
  <c r="J103" i="3"/>
  <c r="K104" i="3"/>
  <c r="F308" i="2"/>
  <c r="J103" i="2"/>
  <c r="K104" i="2"/>
  <c r="M104" i="3" l="1"/>
  <c r="G104" i="3"/>
  <c r="F308" i="3"/>
  <c r="M104" i="2"/>
  <c r="G104" i="2"/>
  <c r="F309" i="2"/>
  <c r="F309" i="3" l="1"/>
  <c r="H104" i="3"/>
  <c r="I104" i="3"/>
  <c r="F310" i="2"/>
  <c r="H104" i="2"/>
  <c r="I104" i="2"/>
  <c r="K105" i="3" l="1"/>
  <c r="J104" i="3"/>
  <c r="F310" i="3"/>
  <c r="K105" i="2"/>
  <c r="J104" i="2"/>
  <c r="F311" i="2"/>
  <c r="F311" i="3" l="1"/>
  <c r="M105" i="3"/>
  <c r="G105" i="3"/>
  <c r="M105" i="2"/>
  <c r="G105" i="2"/>
  <c r="F312" i="2"/>
  <c r="F312" i="3" l="1"/>
  <c r="H105" i="3"/>
  <c r="I105" i="3"/>
  <c r="F313" i="2"/>
  <c r="H105" i="2"/>
  <c r="I105" i="2"/>
  <c r="K106" i="3" l="1"/>
  <c r="J105" i="3"/>
  <c r="F313" i="3"/>
  <c r="F314" i="2"/>
  <c r="K106" i="2"/>
  <c r="J105" i="2"/>
  <c r="M106" i="3" l="1"/>
  <c r="G106" i="3"/>
  <c r="F314" i="3"/>
  <c r="M106" i="2"/>
  <c r="G106" i="2"/>
  <c r="F315" i="2"/>
  <c r="F315" i="3" l="1"/>
  <c r="H106" i="3"/>
  <c r="I106" i="3"/>
  <c r="F316" i="2"/>
  <c r="H106" i="2"/>
  <c r="I106" i="2"/>
  <c r="F316" i="3" l="1"/>
  <c r="K107" i="3"/>
  <c r="J106" i="3"/>
  <c r="J106" i="2"/>
  <c r="K107" i="2"/>
  <c r="F317" i="2"/>
  <c r="M107" i="3" l="1"/>
  <c r="G107" i="3"/>
  <c r="F317" i="3"/>
  <c r="F318" i="2"/>
  <c r="M107" i="2"/>
  <c r="G107" i="2"/>
  <c r="F318" i="3" l="1"/>
  <c r="H107" i="3"/>
  <c r="I107" i="3"/>
  <c r="H107" i="2"/>
  <c r="I107" i="2"/>
  <c r="F319" i="2"/>
  <c r="J107" i="3" l="1"/>
  <c r="K108" i="3"/>
  <c r="F319" i="3"/>
  <c r="F320" i="2"/>
  <c r="K108" i="2"/>
  <c r="J107" i="2"/>
  <c r="M108" i="3" l="1"/>
  <c r="G108" i="3"/>
  <c r="F320" i="3"/>
  <c r="M108" i="2"/>
  <c r="G108" i="2"/>
  <c r="F321" i="2"/>
  <c r="H108" i="3" l="1"/>
  <c r="I108" i="3"/>
  <c r="F321" i="3"/>
  <c r="F322" i="2"/>
  <c r="H108" i="2"/>
  <c r="I108" i="2"/>
  <c r="F322" i="3" l="1"/>
  <c r="K109" i="3"/>
  <c r="J108" i="3"/>
  <c r="J108" i="2"/>
  <c r="K109" i="2"/>
  <c r="F323" i="2"/>
  <c r="M109" i="3" l="1"/>
  <c r="G109" i="3"/>
  <c r="F323" i="3"/>
  <c r="M109" i="2"/>
  <c r="G109" i="2"/>
  <c r="F324" i="2"/>
  <c r="F324" i="3" l="1"/>
  <c r="H109" i="3"/>
  <c r="I109" i="3"/>
  <c r="F325" i="2"/>
  <c r="H109" i="2"/>
  <c r="I109" i="2"/>
  <c r="P22" i="3" l="1"/>
  <c r="J109" i="3"/>
  <c r="K110" i="3"/>
  <c r="F325" i="3"/>
  <c r="P22" i="2"/>
  <c r="K110" i="2"/>
  <c r="J109" i="2"/>
  <c r="F326" i="2"/>
  <c r="F326" i="3" l="1"/>
  <c r="M110" i="3"/>
  <c r="G110" i="3"/>
  <c r="Q22" i="3"/>
  <c r="R22" i="3" s="1"/>
  <c r="Q22" i="2"/>
  <c r="R22" i="2" s="1"/>
  <c r="F327" i="2"/>
  <c r="M110" i="2"/>
  <c r="G110" i="2"/>
  <c r="H110" i="3" l="1"/>
  <c r="I110" i="3"/>
  <c r="F327" i="3"/>
  <c r="H110" i="2"/>
  <c r="I110" i="2"/>
  <c r="F328" i="2"/>
  <c r="F328" i="3" l="1"/>
  <c r="K111" i="3"/>
  <c r="J110" i="3"/>
  <c r="F329" i="2"/>
  <c r="J110" i="2"/>
  <c r="K111" i="2"/>
  <c r="F329" i="3" l="1"/>
  <c r="M111" i="3"/>
  <c r="G111" i="3"/>
  <c r="F330" i="2"/>
  <c r="M111" i="2"/>
  <c r="G111" i="2"/>
  <c r="H111" i="3" l="1"/>
  <c r="I111" i="3"/>
  <c r="F330" i="3"/>
  <c r="H111" i="2"/>
  <c r="I111" i="2"/>
  <c r="F331" i="2"/>
  <c r="F331" i="3" l="1"/>
  <c r="J111" i="3"/>
  <c r="K112" i="3"/>
  <c r="F332" i="2"/>
  <c r="K112" i="2"/>
  <c r="J111" i="2"/>
  <c r="M112" i="3" l="1"/>
  <c r="G112" i="3"/>
  <c r="F332" i="3"/>
  <c r="F333" i="2"/>
  <c r="M112" i="2"/>
  <c r="G112" i="2"/>
  <c r="F333" i="3" l="1"/>
  <c r="H112" i="3"/>
  <c r="I112" i="3"/>
  <c r="H112" i="2"/>
  <c r="I112" i="2"/>
  <c r="F334" i="2"/>
  <c r="K113" i="3" l="1"/>
  <c r="J112" i="3"/>
  <c r="F334" i="3"/>
  <c r="F335" i="2"/>
  <c r="J112" i="2"/>
  <c r="K113" i="2"/>
  <c r="F335" i="3" l="1"/>
  <c r="M113" i="3"/>
  <c r="G113" i="3"/>
  <c r="F336" i="2"/>
  <c r="M113" i="2"/>
  <c r="G113" i="2"/>
  <c r="H113" i="3" l="1"/>
  <c r="I113" i="3"/>
  <c r="F336" i="3"/>
  <c r="F337" i="2"/>
  <c r="H113" i="2"/>
  <c r="I113" i="2"/>
  <c r="F337" i="3" l="1"/>
  <c r="J113" i="3"/>
  <c r="K114" i="3"/>
  <c r="K114" i="2"/>
  <c r="J113" i="2"/>
  <c r="F338" i="2"/>
  <c r="F338" i="3" l="1"/>
  <c r="M114" i="3"/>
  <c r="G114" i="3"/>
  <c r="M114" i="2"/>
  <c r="G114" i="2"/>
  <c r="F339" i="2"/>
  <c r="F339" i="3" l="1"/>
  <c r="H114" i="3"/>
  <c r="I114" i="3"/>
  <c r="F340" i="2"/>
  <c r="H114" i="2"/>
  <c r="I114" i="2"/>
  <c r="F340" i="3" l="1"/>
  <c r="K115" i="3"/>
  <c r="J114" i="3"/>
  <c r="J114" i="2"/>
  <c r="K115" i="2"/>
  <c r="F341" i="2"/>
  <c r="M115" i="3" l="1"/>
  <c r="G115" i="3"/>
  <c r="F341" i="3"/>
  <c r="F342" i="2"/>
  <c r="M115" i="2"/>
  <c r="G115" i="2"/>
  <c r="F342" i="3" l="1"/>
  <c r="H115" i="3"/>
  <c r="I115" i="3"/>
  <c r="F343" i="2"/>
  <c r="H115" i="2"/>
  <c r="I115" i="2"/>
  <c r="J115" i="3" l="1"/>
  <c r="K116" i="3"/>
  <c r="F343" i="3"/>
  <c r="J115" i="2"/>
  <c r="K116" i="2"/>
  <c r="F344" i="2"/>
  <c r="F344" i="3" l="1"/>
  <c r="M116" i="3"/>
  <c r="G116" i="3"/>
  <c r="F345" i="2"/>
  <c r="M116" i="2"/>
  <c r="G116" i="2"/>
  <c r="H116" i="3" l="1"/>
  <c r="I116" i="3"/>
  <c r="F345" i="3"/>
  <c r="H116" i="2"/>
  <c r="I116" i="2"/>
  <c r="F346" i="2"/>
  <c r="F346" i="3" l="1"/>
  <c r="J116" i="3"/>
  <c r="K117" i="3"/>
  <c r="F347" i="2"/>
  <c r="J116" i="2"/>
  <c r="K117" i="2"/>
  <c r="M117" i="3" l="1"/>
  <c r="G117" i="3"/>
  <c r="F347" i="3"/>
  <c r="M117" i="2"/>
  <c r="G117" i="2"/>
  <c r="F348" i="2"/>
  <c r="F348" i="3" l="1"/>
  <c r="H117" i="3"/>
  <c r="I117" i="3"/>
  <c r="F349" i="2"/>
  <c r="H117" i="2"/>
  <c r="I117" i="2"/>
  <c r="K118" i="3" l="1"/>
  <c r="J117" i="3"/>
  <c r="F349" i="3"/>
  <c r="J117" i="2"/>
  <c r="K118" i="2"/>
  <c r="F350" i="2"/>
  <c r="F350" i="3" l="1"/>
  <c r="M118" i="3"/>
  <c r="G118" i="3"/>
  <c r="F351" i="2"/>
  <c r="M118" i="2"/>
  <c r="G118" i="2"/>
  <c r="H118" i="3" l="1"/>
  <c r="I118" i="3"/>
  <c r="F351" i="3"/>
  <c r="F352" i="2"/>
  <c r="H118" i="2"/>
  <c r="I118" i="2"/>
  <c r="F352" i="3" l="1"/>
  <c r="J118" i="3"/>
  <c r="K119" i="3"/>
  <c r="F353" i="2"/>
  <c r="J118" i="2"/>
  <c r="K119" i="2"/>
  <c r="M119" i="3" l="1"/>
  <c r="G119" i="3"/>
  <c r="F353" i="3"/>
  <c r="M119" i="2"/>
  <c r="G119" i="2"/>
  <c r="F354" i="2"/>
  <c r="F354" i="3" l="1"/>
  <c r="H119" i="3"/>
  <c r="I119" i="3"/>
  <c r="F355" i="2"/>
  <c r="H119" i="2"/>
  <c r="I119" i="2"/>
  <c r="J119" i="3" l="1"/>
  <c r="K120" i="3"/>
  <c r="F355" i="3"/>
  <c r="K120" i="2"/>
  <c r="J119" i="2"/>
  <c r="F356" i="2"/>
  <c r="F356" i="3" l="1"/>
  <c r="M120" i="3"/>
  <c r="G120" i="3"/>
  <c r="F357" i="2"/>
  <c r="M120" i="2"/>
  <c r="G120" i="2"/>
  <c r="H120" i="3" l="1"/>
  <c r="I120" i="3"/>
  <c r="F357" i="3"/>
  <c r="H120" i="2"/>
  <c r="I120" i="2"/>
  <c r="F358" i="2"/>
  <c r="F358" i="3" l="1"/>
  <c r="J120" i="3"/>
  <c r="K121" i="3"/>
  <c r="F359" i="2"/>
  <c r="J120" i="2"/>
  <c r="K121" i="2"/>
  <c r="M121" i="3" l="1"/>
  <c r="G121" i="3"/>
  <c r="F359" i="3"/>
  <c r="F360" i="2"/>
  <c r="M121" i="2"/>
  <c r="G121" i="2"/>
  <c r="F360" i="3" l="1"/>
  <c r="H121" i="3"/>
  <c r="I121" i="3"/>
  <c r="H121" i="2"/>
  <c r="I121" i="2"/>
  <c r="F361" i="2"/>
  <c r="P23" i="3" l="1"/>
  <c r="K122" i="3"/>
  <c r="J121" i="3"/>
  <c r="F361" i="3"/>
  <c r="F362" i="2"/>
  <c r="P23" i="2"/>
  <c r="K122" i="2"/>
  <c r="J121" i="2"/>
  <c r="Q23" i="3" l="1"/>
  <c r="R23" i="3" s="1"/>
  <c r="F362" i="3"/>
  <c r="M122" i="3"/>
  <c r="G122" i="3"/>
  <c r="Q23" i="2"/>
  <c r="R23" i="2" s="1"/>
  <c r="M122" i="2"/>
  <c r="G122" i="2"/>
  <c r="H122" i="3" l="1"/>
  <c r="I122" i="3"/>
  <c r="H122" i="2"/>
  <c r="I122" i="2"/>
  <c r="J122" i="3" l="1"/>
  <c r="K123" i="3"/>
  <c r="J122" i="2"/>
  <c r="K123" i="2"/>
  <c r="M123" i="3" l="1"/>
  <c r="G123" i="3"/>
  <c r="M123" i="2"/>
  <c r="G123" i="2"/>
  <c r="H123" i="3" l="1"/>
  <c r="I123" i="3"/>
  <c r="H123" i="2"/>
  <c r="I123" i="2"/>
  <c r="K124" i="3" l="1"/>
  <c r="J123" i="3"/>
  <c r="J123" i="2"/>
  <c r="K124" i="2"/>
  <c r="M124" i="3" l="1"/>
  <c r="G124" i="3"/>
  <c r="M124" i="2"/>
  <c r="G124" i="2"/>
  <c r="H124" i="3" l="1"/>
  <c r="I124" i="3"/>
  <c r="H124" i="2"/>
  <c r="I124" i="2"/>
  <c r="J124" i="3" l="1"/>
  <c r="K125" i="3"/>
  <c r="J124" i="2"/>
  <c r="K125" i="2"/>
  <c r="M125" i="3" l="1"/>
  <c r="G125" i="3"/>
  <c r="M125" i="2"/>
  <c r="G125" i="2"/>
  <c r="H125" i="3" l="1"/>
  <c r="I125" i="3"/>
  <c r="H125" i="2"/>
  <c r="I125" i="2"/>
  <c r="K126" i="3" l="1"/>
  <c r="J125" i="3"/>
  <c r="J125" i="2"/>
  <c r="K126" i="2"/>
  <c r="M126" i="3" l="1"/>
  <c r="G126" i="3"/>
  <c r="M126" i="2"/>
  <c r="G126" i="2"/>
  <c r="H126" i="3" l="1"/>
  <c r="I126" i="3"/>
  <c r="H126" i="2"/>
  <c r="I126" i="2"/>
  <c r="J126" i="3" l="1"/>
  <c r="K127" i="3"/>
  <c r="K127" i="2"/>
  <c r="J126" i="2"/>
  <c r="M127" i="3" l="1"/>
  <c r="G127" i="3"/>
  <c r="M127" i="2"/>
  <c r="G127" i="2"/>
  <c r="H127" i="3" l="1"/>
  <c r="I127" i="3"/>
  <c r="H127" i="2"/>
  <c r="I127" i="2"/>
  <c r="K128" i="3" l="1"/>
  <c r="J127" i="3"/>
  <c r="J127" i="2"/>
  <c r="K128" i="2"/>
  <c r="M128" i="3" l="1"/>
  <c r="G128" i="3"/>
  <c r="M128" i="2"/>
  <c r="G128" i="2"/>
  <c r="H128" i="3" l="1"/>
  <c r="I128" i="3"/>
  <c r="H128" i="2"/>
  <c r="I128" i="2"/>
  <c r="J128" i="3" l="1"/>
  <c r="K129" i="3"/>
  <c r="K129" i="2"/>
  <c r="J128" i="2"/>
  <c r="M129" i="3" l="1"/>
  <c r="G129" i="3"/>
  <c r="M129" i="2"/>
  <c r="G129" i="2"/>
  <c r="H129" i="3" l="1"/>
  <c r="I129" i="3"/>
  <c r="H129" i="2"/>
  <c r="I129" i="2"/>
  <c r="K130" i="3" l="1"/>
  <c r="J129" i="3"/>
  <c r="J129" i="2"/>
  <c r="K130" i="2"/>
  <c r="M130" i="3" l="1"/>
  <c r="G130" i="3"/>
  <c r="M130" i="2"/>
  <c r="G130" i="2"/>
  <c r="H130" i="3" l="1"/>
  <c r="I130" i="3"/>
  <c r="H130" i="2"/>
  <c r="I130" i="2"/>
  <c r="J130" i="3" l="1"/>
  <c r="K131" i="3"/>
  <c r="J130" i="2"/>
  <c r="K131" i="2"/>
  <c r="M131" i="3" l="1"/>
  <c r="G131" i="3"/>
  <c r="M131" i="2"/>
  <c r="G131" i="2"/>
  <c r="H131" i="3" l="1"/>
  <c r="I131" i="3"/>
  <c r="H131" i="2"/>
  <c r="I131" i="2"/>
  <c r="K132" i="3" l="1"/>
  <c r="J131" i="3"/>
  <c r="K132" i="2"/>
  <c r="J131" i="2"/>
  <c r="M132" i="3" l="1"/>
  <c r="G132" i="3"/>
  <c r="M132" i="2"/>
  <c r="G132" i="2"/>
  <c r="H132" i="3" l="1"/>
  <c r="I132" i="3"/>
  <c r="H132" i="2"/>
  <c r="I132" i="2"/>
  <c r="J132" i="3" l="1"/>
  <c r="K133" i="3"/>
  <c r="J132" i="2"/>
  <c r="K133" i="2"/>
  <c r="M133" i="3" l="1"/>
  <c r="G133" i="3"/>
  <c r="M133" i="2"/>
  <c r="G133" i="2"/>
  <c r="H133" i="3" l="1"/>
  <c r="I133" i="3"/>
  <c r="H133" i="2"/>
  <c r="I133" i="2"/>
  <c r="P24" i="3" l="1"/>
  <c r="K134" i="3"/>
  <c r="J133" i="3"/>
  <c r="P24" i="2"/>
  <c r="J133" i="2"/>
  <c r="K134" i="2"/>
  <c r="Q24" i="3" l="1"/>
  <c r="R24" i="3" s="1"/>
  <c r="M134" i="3"/>
  <c r="G134" i="3"/>
  <c r="M134" i="2"/>
  <c r="G134" i="2"/>
  <c r="Q24" i="2"/>
  <c r="R24" i="2" s="1"/>
  <c r="H134" i="3" l="1"/>
  <c r="I134" i="3"/>
  <c r="H134" i="2"/>
  <c r="I134" i="2"/>
  <c r="J134" i="3" l="1"/>
  <c r="K135" i="3"/>
  <c r="K135" i="2"/>
  <c r="J134" i="2"/>
  <c r="M135" i="3" l="1"/>
  <c r="G135" i="3"/>
  <c r="M135" i="2"/>
  <c r="G135" i="2"/>
  <c r="H135" i="3" l="1"/>
  <c r="I135" i="3"/>
  <c r="H135" i="2"/>
  <c r="I135" i="2"/>
  <c r="K136" i="3" l="1"/>
  <c r="J135" i="3"/>
  <c r="J135" i="2"/>
  <c r="K136" i="2"/>
  <c r="M136" i="3" l="1"/>
  <c r="G136" i="3"/>
  <c r="M136" i="2"/>
  <c r="G136" i="2"/>
  <c r="H136" i="3" l="1"/>
  <c r="I136" i="3"/>
  <c r="H136" i="2"/>
  <c r="I136" i="2"/>
  <c r="J136" i="3" l="1"/>
  <c r="K137" i="3"/>
  <c r="J136" i="2"/>
  <c r="K137" i="2"/>
  <c r="M137" i="3" l="1"/>
  <c r="G137" i="3"/>
  <c r="M137" i="2"/>
  <c r="G137" i="2"/>
  <c r="H137" i="3" l="1"/>
  <c r="I137" i="3"/>
  <c r="H137" i="2"/>
  <c r="I137" i="2"/>
  <c r="J137" i="3" l="1"/>
  <c r="K138" i="3"/>
  <c r="K138" i="2"/>
  <c r="J137" i="2"/>
  <c r="M138" i="3" l="1"/>
  <c r="G138" i="3"/>
  <c r="M138" i="2"/>
  <c r="G138" i="2"/>
  <c r="H138" i="3" l="1"/>
  <c r="I138" i="3"/>
  <c r="H138" i="2"/>
  <c r="I138" i="2"/>
  <c r="K139" i="3" l="1"/>
  <c r="J138" i="3"/>
  <c r="J138" i="2"/>
  <c r="K139" i="2"/>
  <c r="M139" i="3" l="1"/>
  <c r="G139" i="3"/>
  <c r="M139" i="2"/>
  <c r="G139" i="2"/>
  <c r="H139" i="3" l="1"/>
  <c r="I139" i="3"/>
  <c r="H139" i="2"/>
  <c r="I139" i="2"/>
  <c r="J139" i="3" l="1"/>
  <c r="K140" i="3"/>
  <c r="K140" i="2"/>
  <c r="J139" i="2"/>
  <c r="M140" i="3" l="1"/>
  <c r="G140" i="3"/>
  <c r="M140" i="2"/>
  <c r="G140" i="2"/>
  <c r="H140" i="3" l="1"/>
  <c r="I140" i="3"/>
  <c r="H140" i="2"/>
  <c r="I140" i="2"/>
  <c r="J140" i="3" l="1"/>
  <c r="K141" i="3"/>
  <c r="J140" i="2"/>
  <c r="K141" i="2"/>
  <c r="M141" i="3" l="1"/>
  <c r="G141" i="3"/>
  <c r="M141" i="2"/>
  <c r="G141" i="2"/>
  <c r="H141" i="3" l="1"/>
  <c r="I141" i="3"/>
  <c r="H141" i="2"/>
  <c r="I141" i="2"/>
  <c r="J141" i="3" l="1"/>
  <c r="K142" i="3"/>
  <c r="J141" i="2"/>
  <c r="K142" i="2"/>
  <c r="M142" i="3" l="1"/>
  <c r="G142" i="3"/>
  <c r="M142" i="2"/>
  <c r="G142" i="2"/>
  <c r="H142" i="3" l="1"/>
  <c r="I142" i="3"/>
  <c r="H142" i="2"/>
  <c r="I142" i="2"/>
  <c r="J142" i="3" l="1"/>
  <c r="K143" i="3"/>
  <c r="K143" i="2"/>
  <c r="J142" i="2"/>
  <c r="M143" i="3" l="1"/>
  <c r="G143" i="3"/>
  <c r="M143" i="2"/>
  <c r="G143" i="2"/>
  <c r="H143" i="3" l="1"/>
  <c r="I143" i="3"/>
  <c r="H143" i="2"/>
  <c r="I143" i="2"/>
  <c r="K144" i="3" l="1"/>
  <c r="J143" i="3"/>
  <c r="J143" i="2"/>
  <c r="K144" i="2"/>
  <c r="M144" i="3" l="1"/>
  <c r="G144" i="3"/>
  <c r="M144" i="2"/>
  <c r="G144" i="2"/>
  <c r="H144" i="3" l="1"/>
  <c r="I144" i="3"/>
  <c r="H144" i="2"/>
  <c r="I144" i="2"/>
  <c r="J144" i="3" l="1"/>
  <c r="K145" i="3"/>
  <c r="K145" i="2"/>
  <c r="J144" i="2"/>
  <c r="M145" i="3" l="1"/>
  <c r="G145" i="3"/>
  <c r="M145" i="2"/>
  <c r="G145" i="2"/>
  <c r="H145" i="3" l="1"/>
  <c r="I145" i="3"/>
  <c r="H145" i="2"/>
  <c r="I145" i="2"/>
  <c r="P25" i="3" l="1"/>
  <c r="J145" i="3"/>
  <c r="K146" i="3"/>
  <c r="P25" i="2"/>
  <c r="J145" i="2"/>
  <c r="K146" i="2"/>
  <c r="Q25" i="3" l="1"/>
  <c r="R25" i="3" s="1"/>
  <c r="M146" i="3"/>
  <c r="G146" i="3"/>
  <c r="M146" i="2"/>
  <c r="G146" i="2"/>
  <c r="Q25" i="2"/>
  <c r="R25" i="2" s="1"/>
  <c r="H146" i="3" l="1"/>
  <c r="I146" i="3"/>
  <c r="H146" i="2"/>
  <c r="I146" i="2"/>
  <c r="K147" i="3" l="1"/>
  <c r="J146" i="3"/>
  <c r="K147" i="2"/>
  <c r="J146" i="2"/>
  <c r="M147" i="3" l="1"/>
  <c r="G147" i="3"/>
  <c r="M147" i="2"/>
  <c r="G147" i="2"/>
  <c r="H147" i="3" l="1"/>
  <c r="I147" i="3"/>
  <c r="H147" i="2"/>
  <c r="I147" i="2"/>
  <c r="K148" i="3" l="1"/>
  <c r="J147" i="3"/>
  <c r="J147" i="2"/>
  <c r="K148" i="2"/>
  <c r="M148" i="3" l="1"/>
  <c r="G148" i="3"/>
  <c r="M148" i="2"/>
  <c r="G148" i="2"/>
  <c r="H148" i="3" l="1"/>
  <c r="I148" i="3"/>
  <c r="H148" i="2"/>
  <c r="I148" i="2"/>
  <c r="J148" i="3" l="1"/>
  <c r="K149" i="3"/>
  <c r="J148" i="2"/>
  <c r="K149" i="2"/>
  <c r="M149" i="3" l="1"/>
  <c r="G149" i="3"/>
  <c r="M149" i="2"/>
  <c r="G149" i="2"/>
  <c r="H149" i="3" l="1"/>
  <c r="I149" i="3"/>
  <c r="H149" i="2"/>
  <c r="I149" i="2"/>
  <c r="J149" i="3" l="1"/>
  <c r="K150" i="3"/>
  <c r="K150" i="2"/>
  <c r="J149" i="2"/>
  <c r="M150" i="3" l="1"/>
  <c r="G150" i="3"/>
  <c r="M150" i="2"/>
  <c r="G150" i="2"/>
  <c r="H150" i="3" l="1"/>
  <c r="I150" i="3"/>
  <c r="H150" i="2"/>
  <c r="I150" i="2"/>
  <c r="K151" i="3" l="1"/>
  <c r="J150" i="3"/>
  <c r="K151" i="2"/>
  <c r="J150" i="2"/>
  <c r="M151" i="3" l="1"/>
  <c r="G151" i="3"/>
  <c r="M151" i="2"/>
  <c r="G151" i="2"/>
  <c r="H151" i="3" l="1"/>
  <c r="I151" i="3"/>
  <c r="H151" i="2"/>
  <c r="I151" i="2"/>
  <c r="K152" i="3" l="1"/>
  <c r="J151" i="3"/>
  <c r="K152" i="2"/>
  <c r="J151" i="2"/>
  <c r="M152" i="3" l="1"/>
  <c r="G152" i="3"/>
  <c r="M152" i="2"/>
  <c r="G152" i="2"/>
  <c r="H152" i="3" l="1"/>
  <c r="I152" i="3"/>
  <c r="H152" i="2"/>
  <c r="I152" i="2"/>
  <c r="K153" i="3" l="1"/>
  <c r="J152" i="3"/>
  <c r="J152" i="2"/>
  <c r="K153" i="2"/>
  <c r="M153" i="3" l="1"/>
  <c r="G153" i="3"/>
  <c r="M153" i="2"/>
  <c r="G153" i="2"/>
  <c r="H153" i="3" l="1"/>
  <c r="I153" i="3"/>
  <c r="H153" i="2"/>
  <c r="I153" i="2"/>
  <c r="J153" i="3" l="1"/>
  <c r="K154" i="3"/>
  <c r="J153" i="2"/>
  <c r="K154" i="2"/>
  <c r="M154" i="3" l="1"/>
  <c r="G154" i="3"/>
  <c r="M154" i="2"/>
  <c r="G154" i="2"/>
  <c r="H154" i="3" l="1"/>
  <c r="I154" i="3"/>
  <c r="H154" i="2"/>
  <c r="I154" i="2"/>
  <c r="J154" i="3" l="1"/>
  <c r="K155" i="3"/>
  <c r="J154" i="2"/>
  <c r="K155" i="2"/>
  <c r="M155" i="3" l="1"/>
  <c r="G155" i="3"/>
  <c r="M155" i="2"/>
  <c r="G155" i="2"/>
  <c r="H155" i="3" l="1"/>
  <c r="I155" i="3"/>
  <c r="H155" i="2"/>
  <c r="I155" i="2"/>
  <c r="K156" i="3" l="1"/>
  <c r="J155" i="3"/>
  <c r="J155" i="2"/>
  <c r="K156" i="2"/>
  <c r="M156" i="3" l="1"/>
  <c r="G156" i="3"/>
  <c r="M156" i="2"/>
  <c r="G156" i="2"/>
  <c r="H156" i="3" l="1"/>
  <c r="I156" i="3"/>
  <c r="H156" i="2"/>
  <c r="I156" i="2"/>
  <c r="K157" i="3" l="1"/>
  <c r="J156" i="3"/>
  <c r="J156" i="2"/>
  <c r="K157" i="2"/>
  <c r="M157" i="3" l="1"/>
  <c r="G157" i="3"/>
  <c r="M157" i="2"/>
  <c r="G157" i="2"/>
  <c r="H157" i="3" l="1"/>
  <c r="I157" i="3"/>
  <c r="H157" i="2"/>
  <c r="I157" i="2"/>
  <c r="P26" i="3" l="1"/>
  <c r="K158" i="3"/>
  <c r="J157" i="3"/>
  <c r="P26" i="2"/>
  <c r="K158" i="2"/>
  <c r="J157" i="2"/>
  <c r="Q26" i="3" l="1"/>
  <c r="R26" i="3" s="1"/>
  <c r="M158" i="3"/>
  <c r="G158" i="3"/>
  <c r="Q26" i="2"/>
  <c r="R26" i="2" s="1"/>
  <c r="M158" i="2"/>
  <c r="G158" i="2"/>
  <c r="H158" i="3" l="1"/>
  <c r="I158" i="3"/>
  <c r="H158" i="2"/>
  <c r="I158" i="2"/>
  <c r="J158" i="3" l="1"/>
  <c r="K159" i="3"/>
  <c r="J158" i="2"/>
  <c r="K159" i="2"/>
  <c r="M159" i="3" l="1"/>
  <c r="G159" i="3"/>
  <c r="M159" i="2"/>
  <c r="G159" i="2"/>
  <c r="H159" i="3" l="1"/>
  <c r="I159" i="3"/>
  <c r="H159" i="2"/>
  <c r="I159" i="2"/>
  <c r="K160" i="3" l="1"/>
  <c r="J159" i="3"/>
  <c r="K160" i="2"/>
  <c r="J159" i="2"/>
  <c r="M160" i="3" l="1"/>
  <c r="G160" i="3"/>
  <c r="M160" i="2"/>
  <c r="G160" i="2"/>
  <c r="H160" i="3" l="1"/>
  <c r="I160" i="3"/>
  <c r="H160" i="2"/>
  <c r="I160" i="2"/>
  <c r="J160" i="3" l="1"/>
  <c r="K161" i="3"/>
  <c r="K161" i="2"/>
  <c r="J160" i="2"/>
  <c r="M161" i="3" l="1"/>
  <c r="G161" i="3"/>
  <c r="M161" i="2"/>
  <c r="G161" i="2"/>
  <c r="H161" i="3" l="1"/>
  <c r="I161" i="3"/>
  <c r="H161" i="2"/>
  <c r="I161" i="2"/>
  <c r="J161" i="3" l="1"/>
  <c r="K162" i="3"/>
  <c r="J161" i="2"/>
  <c r="K162" i="2"/>
  <c r="M162" i="3" l="1"/>
  <c r="G162" i="3"/>
  <c r="M162" i="2"/>
  <c r="G162" i="2"/>
  <c r="H162" i="3" l="1"/>
  <c r="I162" i="3"/>
  <c r="H162" i="2"/>
  <c r="I162" i="2"/>
  <c r="J162" i="3" l="1"/>
  <c r="K163" i="3"/>
  <c r="K163" i="2"/>
  <c r="J162" i="2"/>
  <c r="M163" i="3" l="1"/>
  <c r="G163" i="3"/>
  <c r="M163" i="2"/>
  <c r="G163" i="2"/>
  <c r="H163" i="3" l="1"/>
  <c r="I163" i="3"/>
  <c r="H163" i="2"/>
  <c r="I163" i="2"/>
  <c r="J163" i="3" l="1"/>
  <c r="K164" i="3"/>
  <c r="J163" i="2"/>
  <c r="K164" i="2"/>
  <c r="M164" i="3" l="1"/>
  <c r="G164" i="3"/>
  <c r="M164" i="2"/>
  <c r="G164" i="2"/>
  <c r="H164" i="3" l="1"/>
  <c r="I164" i="3"/>
  <c r="H164" i="2"/>
  <c r="I164" i="2"/>
  <c r="J164" i="3" l="1"/>
  <c r="K165" i="3"/>
  <c r="K165" i="2"/>
  <c r="J164" i="2"/>
  <c r="M165" i="3" l="1"/>
  <c r="G165" i="3"/>
  <c r="M165" i="2"/>
  <c r="G165" i="2"/>
  <c r="H165" i="3" l="1"/>
  <c r="I165" i="3"/>
  <c r="H165" i="2"/>
  <c r="I165" i="2"/>
  <c r="J165" i="3" l="1"/>
  <c r="K166" i="3"/>
  <c r="J165" i="2"/>
  <c r="K166" i="2"/>
  <c r="M166" i="3" l="1"/>
  <c r="G166" i="3"/>
  <c r="M166" i="2"/>
  <c r="G166" i="2"/>
  <c r="H166" i="3" l="1"/>
  <c r="I166" i="3"/>
  <c r="H166" i="2"/>
  <c r="I166" i="2"/>
  <c r="K167" i="3" l="1"/>
  <c r="J166" i="3"/>
  <c r="J166" i="2"/>
  <c r="K167" i="2"/>
  <c r="M167" i="3" l="1"/>
  <c r="G167" i="3"/>
  <c r="M167" i="2"/>
  <c r="G167" i="2"/>
  <c r="H167" i="3" l="1"/>
  <c r="I167" i="3"/>
  <c r="H167" i="2"/>
  <c r="I167" i="2"/>
  <c r="J167" i="3" l="1"/>
  <c r="K168" i="3"/>
  <c r="K168" i="2"/>
  <c r="J167" i="2"/>
  <c r="M168" i="3" l="1"/>
  <c r="G168" i="3"/>
  <c r="M168" i="2"/>
  <c r="G168" i="2"/>
  <c r="H168" i="3" l="1"/>
  <c r="I168" i="3"/>
  <c r="H168" i="2"/>
  <c r="I168" i="2"/>
  <c r="K169" i="3" l="1"/>
  <c r="J168" i="3"/>
  <c r="J168" i="2"/>
  <c r="K169" i="2"/>
  <c r="M169" i="3" l="1"/>
  <c r="G169" i="3"/>
  <c r="M169" i="2"/>
  <c r="G169" i="2"/>
  <c r="H169" i="3" l="1"/>
  <c r="I169" i="3"/>
  <c r="H169" i="2"/>
  <c r="I169" i="2"/>
  <c r="P27" i="3" l="1"/>
  <c r="J169" i="3"/>
  <c r="K170" i="3"/>
  <c r="P27" i="2"/>
  <c r="K170" i="2"/>
  <c r="J169" i="2"/>
  <c r="M170" i="3" l="1"/>
  <c r="G170" i="3"/>
  <c r="Q27" i="3"/>
  <c r="R27" i="3" s="1"/>
  <c r="Q27" i="2"/>
  <c r="R27" i="2" s="1"/>
  <c r="M170" i="2"/>
  <c r="G170" i="2"/>
  <c r="H170" i="3" l="1"/>
  <c r="I170" i="3"/>
  <c r="H170" i="2"/>
  <c r="I170" i="2"/>
  <c r="J170" i="3" l="1"/>
  <c r="K171" i="3"/>
  <c r="J170" i="2"/>
  <c r="K171" i="2"/>
  <c r="M171" i="3" l="1"/>
  <c r="G171" i="3"/>
  <c r="M171" i="2"/>
  <c r="G171" i="2"/>
  <c r="H171" i="3" l="1"/>
  <c r="I171" i="3"/>
  <c r="H171" i="2"/>
  <c r="I171" i="2"/>
  <c r="K172" i="3" l="1"/>
  <c r="J171" i="3"/>
  <c r="K172" i="2"/>
  <c r="J171" i="2"/>
  <c r="M172" i="3" l="1"/>
  <c r="G172" i="3"/>
  <c r="M172" i="2"/>
  <c r="G172" i="2"/>
  <c r="H172" i="3" l="1"/>
  <c r="I172" i="3"/>
  <c r="H172" i="2"/>
  <c r="I172" i="2"/>
  <c r="K173" i="3" l="1"/>
  <c r="J172" i="3"/>
  <c r="J172" i="2"/>
  <c r="K173" i="2"/>
  <c r="M173" i="3" l="1"/>
  <c r="G173" i="3"/>
  <c r="M173" i="2"/>
  <c r="G173" i="2"/>
  <c r="H173" i="3" l="1"/>
  <c r="I173" i="3"/>
  <c r="H173" i="2"/>
  <c r="I173" i="2"/>
  <c r="J173" i="3" l="1"/>
  <c r="K174" i="3"/>
  <c r="K174" i="2"/>
  <c r="J173" i="2"/>
  <c r="M174" i="3" l="1"/>
  <c r="G174" i="3"/>
  <c r="M174" i="2"/>
  <c r="G174" i="2"/>
  <c r="H174" i="3" l="1"/>
  <c r="I174" i="3"/>
  <c r="H174" i="2"/>
  <c r="I174" i="2"/>
  <c r="K175" i="3" l="1"/>
  <c r="J174" i="3"/>
  <c r="J174" i="2"/>
  <c r="K175" i="2"/>
  <c r="M175" i="3" l="1"/>
  <c r="G175" i="3"/>
  <c r="M175" i="2"/>
  <c r="G175" i="2"/>
  <c r="H175" i="3" l="1"/>
  <c r="I175" i="3"/>
  <c r="H175" i="2"/>
  <c r="I175" i="2"/>
  <c r="K176" i="3" l="1"/>
  <c r="J175" i="3"/>
  <c r="J175" i="2"/>
  <c r="K176" i="2"/>
  <c r="M176" i="3" l="1"/>
  <c r="G176" i="3"/>
  <c r="M176" i="2"/>
  <c r="G176" i="2"/>
  <c r="H176" i="3" l="1"/>
  <c r="I176" i="3"/>
  <c r="H176" i="2"/>
  <c r="I176" i="2"/>
  <c r="J176" i="3" l="1"/>
  <c r="K177" i="3"/>
  <c r="K177" i="2"/>
  <c r="J176" i="2"/>
  <c r="M177" i="3" l="1"/>
  <c r="G177" i="3"/>
  <c r="M177" i="2"/>
  <c r="G177" i="2"/>
  <c r="H177" i="3" l="1"/>
  <c r="I177" i="3"/>
  <c r="H177" i="2"/>
  <c r="I177" i="2"/>
  <c r="J177" i="3" l="1"/>
  <c r="K178" i="3"/>
  <c r="K178" i="2"/>
  <c r="J177" i="2"/>
  <c r="M178" i="3" l="1"/>
  <c r="G178" i="3"/>
  <c r="M178" i="2"/>
  <c r="G178" i="2"/>
  <c r="H178" i="3" l="1"/>
  <c r="I178" i="3"/>
  <c r="H178" i="2"/>
  <c r="I178" i="2"/>
  <c r="K179" i="3" l="1"/>
  <c r="J178" i="3"/>
  <c r="J178" i="2"/>
  <c r="K179" i="2"/>
  <c r="M179" i="3" l="1"/>
  <c r="G179" i="3"/>
  <c r="M179" i="2"/>
  <c r="G179" i="2"/>
  <c r="H179" i="3" l="1"/>
  <c r="I179" i="3"/>
  <c r="H179" i="2"/>
  <c r="I179" i="2"/>
  <c r="J179" i="3" l="1"/>
  <c r="K180" i="3"/>
  <c r="K180" i="2"/>
  <c r="J179" i="2"/>
  <c r="M180" i="3" l="1"/>
  <c r="G180" i="3"/>
  <c r="M180" i="2"/>
  <c r="G180" i="2"/>
  <c r="H180" i="3" l="1"/>
  <c r="I180" i="3"/>
  <c r="H180" i="2"/>
  <c r="I180" i="2"/>
  <c r="J180" i="3" l="1"/>
  <c r="K181" i="3"/>
  <c r="J180" i="2"/>
  <c r="K181" i="2"/>
  <c r="M181" i="3" l="1"/>
  <c r="G181" i="3"/>
  <c r="M181" i="2"/>
  <c r="G181" i="2"/>
  <c r="H181" i="3" l="1"/>
  <c r="I181" i="3"/>
  <c r="H181" i="2"/>
  <c r="I181" i="2"/>
  <c r="P28" i="3" l="1"/>
  <c r="K182" i="3"/>
  <c r="J181" i="3"/>
  <c r="P28" i="2"/>
  <c r="K182" i="2"/>
  <c r="J181" i="2"/>
  <c r="Q28" i="3" l="1"/>
  <c r="R28" i="3" s="1"/>
  <c r="M182" i="3"/>
  <c r="G182" i="3"/>
  <c r="Q28" i="2"/>
  <c r="R28" i="2" s="1"/>
  <c r="M182" i="2"/>
  <c r="G182" i="2"/>
  <c r="H182" i="3" l="1"/>
  <c r="I182" i="3"/>
  <c r="H182" i="2"/>
  <c r="I182" i="2"/>
  <c r="J182" i="3" l="1"/>
  <c r="K183" i="3"/>
  <c r="K183" i="2"/>
  <c r="J182" i="2"/>
  <c r="M183" i="3" l="1"/>
  <c r="G183" i="3"/>
  <c r="M183" i="2"/>
  <c r="G183" i="2"/>
  <c r="H183" i="3" l="1"/>
  <c r="I183" i="3"/>
  <c r="H183" i="2"/>
  <c r="I183" i="2"/>
  <c r="K184" i="3" l="1"/>
  <c r="J183" i="3"/>
  <c r="K184" i="2"/>
  <c r="J183" i="2"/>
  <c r="M184" i="3" l="1"/>
  <c r="G184" i="3"/>
  <c r="M184" i="2"/>
  <c r="G184" i="2"/>
  <c r="H184" i="3" l="1"/>
  <c r="I184" i="3"/>
  <c r="H184" i="2"/>
  <c r="I184" i="2"/>
  <c r="J184" i="3" l="1"/>
  <c r="K185" i="3"/>
  <c r="J184" i="2"/>
  <c r="K185" i="2"/>
  <c r="M185" i="3" l="1"/>
  <c r="G185" i="3"/>
  <c r="M185" i="2"/>
  <c r="G185" i="2"/>
  <c r="H185" i="3" l="1"/>
  <c r="I185" i="3"/>
  <c r="H185" i="2"/>
  <c r="I185" i="2"/>
  <c r="J185" i="3" l="1"/>
  <c r="K186" i="3"/>
  <c r="J185" i="2"/>
  <c r="K186" i="2"/>
  <c r="M186" i="3" l="1"/>
  <c r="G186" i="3"/>
  <c r="M186" i="2"/>
  <c r="G186" i="2"/>
  <c r="H186" i="3" l="1"/>
  <c r="I186" i="3"/>
  <c r="H186" i="2"/>
  <c r="I186" i="2"/>
  <c r="J186" i="3" l="1"/>
  <c r="K187" i="3"/>
  <c r="J186" i="2"/>
  <c r="K187" i="2"/>
  <c r="M187" i="3" l="1"/>
  <c r="G187" i="3"/>
  <c r="M187" i="2"/>
  <c r="G187" i="2"/>
  <c r="H187" i="3" l="1"/>
  <c r="I187" i="3"/>
  <c r="H187" i="2"/>
  <c r="I187" i="2"/>
  <c r="K188" i="3" l="1"/>
  <c r="J187" i="3"/>
  <c r="K188" i="2"/>
  <c r="J187" i="2"/>
  <c r="M188" i="3" l="1"/>
  <c r="G188" i="3"/>
  <c r="M188" i="2"/>
  <c r="G188" i="2"/>
  <c r="H188" i="3" l="1"/>
  <c r="I188" i="3"/>
  <c r="H188" i="2"/>
  <c r="I188" i="2"/>
  <c r="J188" i="3" l="1"/>
  <c r="K189" i="3"/>
  <c r="J188" i="2"/>
  <c r="K189" i="2"/>
  <c r="M189" i="3" l="1"/>
  <c r="G189" i="3"/>
  <c r="M189" i="2"/>
  <c r="G189" i="2"/>
  <c r="H189" i="3" l="1"/>
  <c r="I189" i="3"/>
  <c r="H189" i="2"/>
  <c r="I189" i="2"/>
  <c r="J189" i="3" l="1"/>
  <c r="K190" i="3"/>
  <c r="K190" i="2"/>
  <c r="J189" i="2"/>
  <c r="M190" i="3" l="1"/>
  <c r="G190" i="3"/>
  <c r="M190" i="2"/>
  <c r="G190" i="2"/>
  <c r="H190" i="3" l="1"/>
  <c r="I190" i="3"/>
  <c r="H190" i="2"/>
  <c r="I190" i="2"/>
  <c r="K191" i="3" l="1"/>
  <c r="J190" i="3"/>
  <c r="J190" i="2"/>
  <c r="K191" i="2"/>
  <c r="M191" i="3" l="1"/>
  <c r="G191" i="3"/>
  <c r="M191" i="2"/>
  <c r="G191" i="2"/>
  <c r="H191" i="3" l="1"/>
  <c r="I191" i="3"/>
  <c r="H191" i="2"/>
  <c r="I191" i="2"/>
  <c r="J191" i="3" l="1"/>
  <c r="K192" i="3"/>
  <c r="K192" i="2"/>
  <c r="J191" i="2"/>
  <c r="M192" i="3" l="1"/>
  <c r="G192" i="3"/>
  <c r="M192" i="2"/>
  <c r="G192" i="2"/>
  <c r="H192" i="3" l="1"/>
  <c r="I192" i="3"/>
  <c r="H192" i="2"/>
  <c r="I192" i="2"/>
  <c r="J192" i="3" l="1"/>
  <c r="K193" i="3"/>
  <c r="J192" i="2"/>
  <c r="K193" i="2"/>
  <c r="M193" i="3" l="1"/>
  <c r="G193" i="3"/>
  <c r="M193" i="2"/>
  <c r="G193" i="2"/>
  <c r="H193" i="3" l="1"/>
  <c r="I193" i="3"/>
  <c r="H193" i="2"/>
  <c r="I193" i="2"/>
  <c r="P29" i="3" l="1"/>
  <c r="J193" i="3"/>
  <c r="K194" i="3"/>
  <c r="P29" i="2"/>
  <c r="J193" i="2"/>
  <c r="K194" i="2"/>
  <c r="M194" i="3" l="1"/>
  <c r="G194" i="3"/>
  <c r="Q29" i="3"/>
  <c r="R29" i="3" s="1"/>
  <c r="M194" i="2"/>
  <c r="G194" i="2"/>
  <c r="Q29" i="2"/>
  <c r="R29" i="2" s="1"/>
  <c r="H194" i="3" l="1"/>
  <c r="I194" i="3"/>
  <c r="H194" i="2"/>
  <c r="I194" i="2"/>
  <c r="K195" i="3" l="1"/>
  <c r="J194" i="3"/>
  <c r="K195" i="2"/>
  <c r="J194" i="2"/>
  <c r="M195" i="3" l="1"/>
  <c r="G195" i="3"/>
  <c r="M195" i="2"/>
  <c r="G195" i="2"/>
  <c r="H195" i="3" l="1"/>
  <c r="I195" i="3"/>
  <c r="H195" i="2"/>
  <c r="I195" i="2"/>
  <c r="J195" i="3" l="1"/>
  <c r="K196" i="3"/>
  <c r="J195" i="2"/>
  <c r="K196" i="2"/>
  <c r="M196" i="3" l="1"/>
  <c r="G196" i="3"/>
  <c r="M196" i="2"/>
  <c r="G196" i="2"/>
  <c r="H196" i="3" l="1"/>
  <c r="I196" i="3"/>
  <c r="H196" i="2"/>
  <c r="I196" i="2"/>
  <c r="K197" i="3" l="1"/>
  <c r="J196" i="3"/>
  <c r="J196" i="2"/>
  <c r="K197" i="2"/>
  <c r="M197" i="3" l="1"/>
  <c r="G197" i="3"/>
  <c r="M197" i="2"/>
  <c r="G197" i="2"/>
  <c r="H197" i="3" l="1"/>
  <c r="I197" i="3"/>
  <c r="H197" i="2"/>
  <c r="I197" i="2"/>
  <c r="J197" i="3" l="1"/>
  <c r="K198" i="3"/>
  <c r="J197" i="2"/>
  <c r="K198" i="2"/>
  <c r="M198" i="3" l="1"/>
  <c r="G198" i="3"/>
  <c r="M198" i="2"/>
  <c r="G198" i="2"/>
  <c r="H198" i="3" l="1"/>
  <c r="I198" i="3"/>
  <c r="H198" i="2"/>
  <c r="I198" i="2"/>
  <c r="J198" i="3" l="1"/>
  <c r="K199" i="3"/>
  <c r="K199" i="2"/>
  <c r="J198" i="2"/>
  <c r="M199" i="3" l="1"/>
  <c r="G199" i="3"/>
  <c r="M199" i="2"/>
  <c r="G199" i="2"/>
  <c r="H199" i="3" l="1"/>
  <c r="I199" i="3"/>
  <c r="H199" i="2"/>
  <c r="I199" i="2"/>
  <c r="J199" i="3" l="1"/>
  <c r="K200" i="3"/>
  <c r="J199" i="2"/>
  <c r="K200" i="2"/>
  <c r="M200" i="3" l="1"/>
  <c r="G200" i="3"/>
  <c r="M200" i="2"/>
  <c r="G200" i="2"/>
  <c r="H200" i="3" l="1"/>
  <c r="I200" i="3"/>
  <c r="H200" i="2"/>
  <c r="I200" i="2"/>
  <c r="J200" i="3" l="1"/>
  <c r="K201" i="3"/>
  <c r="K201" i="2"/>
  <c r="J200" i="2"/>
  <c r="M201" i="3" l="1"/>
  <c r="G201" i="3"/>
  <c r="M201" i="2"/>
  <c r="G201" i="2"/>
  <c r="H201" i="3" l="1"/>
  <c r="I201" i="3"/>
  <c r="H201" i="2"/>
  <c r="I201" i="2"/>
  <c r="J201" i="3" l="1"/>
  <c r="K202" i="3"/>
  <c r="J201" i="2"/>
  <c r="K202" i="2"/>
  <c r="M202" i="3" l="1"/>
  <c r="G202" i="3"/>
  <c r="M202" i="2"/>
  <c r="G202" i="2"/>
  <c r="H202" i="3" l="1"/>
  <c r="I202" i="3"/>
  <c r="H202" i="2"/>
  <c r="I202" i="2"/>
  <c r="J202" i="3" l="1"/>
  <c r="K203" i="3"/>
  <c r="J202" i="2"/>
  <c r="K203" i="2"/>
  <c r="M203" i="3" l="1"/>
  <c r="G203" i="3"/>
  <c r="M203" i="2"/>
  <c r="G203" i="2"/>
  <c r="H203" i="3" l="1"/>
  <c r="I203" i="3"/>
  <c r="H203" i="2"/>
  <c r="I203" i="2"/>
  <c r="K204" i="3" l="1"/>
  <c r="J203" i="3"/>
  <c r="K204" i="2"/>
  <c r="J203" i="2"/>
  <c r="M204" i="3" l="1"/>
  <c r="G204" i="3"/>
  <c r="M204" i="2"/>
  <c r="G204" i="2"/>
  <c r="H204" i="3" l="1"/>
  <c r="I204" i="3"/>
  <c r="H204" i="2"/>
  <c r="I204" i="2"/>
  <c r="J204" i="3" l="1"/>
  <c r="K205" i="3"/>
  <c r="J204" i="2"/>
  <c r="K205" i="2"/>
  <c r="M205" i="3" l="1"/>
  <c r="G205" i="3"/>
  <c r="M205" i="2"/>
  <c r="G205" i="2"/>
  <c r="H205" i="3" l="1"/>
  <c r="I205" i="3"/>
  <c r="H205" i="2"/>
  <c r="I205" i="2"/>
  <c r="P30" i="3" l="1"/>
  <c r="K206" i="3"/>
  <c r="J205" i="3"/>
  <c r="P30" i="2"/>
  <c r="K206" i="2"/>
  <c r="J205" i="2"/>
  <c r="Q30" i="3" l="1"/>
  <c r="R30" i="3" s="1"/>
  <c r="M206" i="3"/>
  <c r="G206" i="3"/>
  <c r="M206" i="2"/>
  <c r="G206" i="2"/>
  <c r="Q30" i="2"/>
  <c r="R30" i="2" s="1"/>
  <c r="H206" i="3" l="1"/>
  <c r="I206" i="3"/>
  <c r="H206" i="2"/>
  <c r="I206" i="2"/>
  <c r="J206" i="3" l="1"/>
  <c r="K207" i="3"/>
  <c r="K207" i="2"/>
  <c r="J206" i="2"/>
  <c r="M207" i="3" l="1"/>
  <c r="G207" i="3"/>
  <c r="M207" i="2"/>
  <c r="G207" i="2"/>
  <c r="H207" i="3" l="1"/>
  <c r="I207" i="3"/>
  <c r="H207" i="2"/>
  <c r="I207" i="2"/>
  <c r="K208" i="3" l="1"/>
  <c r="J207" i="3"/>
  <c r="J207" i="2"/>
  <c r="K208" i="2"/>
  <c r="M208" i="3" l="1"/>
  <c r="G208" i="3"/>
  <c r="M208" i="2"/>
  <c r="G208" i="2"/>
  <c r="H208" i="3" l="1"/>
  <c r="I208" i="3"/>
  <c r="H208" i="2"/>
  <c r="I208" i="2"/>
  <c r="K209" i="3" l="1"/>
  <c r="J208" i="3"/>
  <c r="K209" i="2"/>
  <c r="J208" i="2"/>
  <c r="M209" i="3" l="1"/>
  <c r="G209" i="3"/>
  <c r="M209" i="2"/>
  <c r="G209" i="2"/>
  <c r="H209" i="3" l="1"/>
  <c r="I209" i="3"/>
  <c r="H209" i="2"/>
  <c r="I209" i="2"/>
  <c r="J209" i="3" l="1"/>
  <c r="K210" i="3"/>
  <c r="J209" i="2"/>
  <c r="K210" i="2"/>
  <c r="M210" i="3" l="1"/>
  <c r="G210" i="3"/>
  <c r="M210" i="2"/>
  <c r="G210" i="2"/>
  <c r="H210" i="3" l="1"/>
  <c r="I210" i="3"/>
  <c r="H210" i="2"/>
  <c r="I210" i="2"/>
  <c r="K211" i="3" l="1"/>
  <c r="J210" i="3"/>
  <c r="K211" i="2"/>
  <c r="J210" i="2"/>
  <c r="M211" i="3" l="1"/>
  <c r="G211" i="3"/>
  <c r="M211" i="2"/>
  <c r="G211" i="2"/>
  <c r="H211" i="3" l="1"/>
  <c r="I211" i="3"/>
  <c r="H211" i="2"/>
  <c r="I211" i="2"/>
  <c r="J211" i="3" l="1"/>
  <c r="K212" i="3"/>
  <c r="J211" i="2"/>
  <c r="K212" i="2"/>
  <c r="M212" i="3" l="1"/>
  <c r="G212" i="3"/>
  <c r="M212" i="2"/>
  <c r="G212" i="2"/>
  <c r="H212" i="3" l="1"/>
  <c r="I212" i="3"/>
  <c r="H212" i="2"/>
  <c r="I212" i="2"/>
  <c r="K213" i="3" l="1"/>
  <c r="J212" i="3"/>
  <c r="K213" i="2"/>
  <c r="J212" i="2"/>
  <c r="M213" i="3" l="1"/>
  <c r="G213" i="3"/>
  <c r="M213" i="2"/>
  <c r="G213" i="2"/>
  <c r="H213" i="3" l="1"/>
  <c r="I213" i="3"/>
  <c r="H213" i="2"/>
  <c r="I213" i="2"/>
  <c r="J213" i="3" l="1"/>
  <c r="K214" i="3"/>
  <c r="K214" i="2"/>
  <c r="J213" i="2"/>
  <c r="M214" i="3" l="1"/>
  <c r="G214" i="3"/>
  <c r="M214" i="2"/>
  <c r="G214" i="2"/>
  <c r="H214" i="3" l="1"/>
  <c r="I214" i="3"/>
  <c r="H214" i="2"/>
  <c r="I214" i="2"/>
  <c r="K215" i="3" l="1"/>
  <c r="J214" i="3"/>
  <c r="K215" i="2"/>
  <c r="J214" i="2"/>
  <c r="M215" i="3" l="1"/>
  <c r="G215" i="3"/>
  <c r="M215" i="2"/>
  <c r="G215" i="2"/>
  <c r="H215" i="3" l="1"/>
  <c r="I215" i="3"/>
  <c r="H215" i="2"/>
  <c r="I215" i="2"/>
  <c r="J215" i="3" l="1"/>
  <c r="K216" i="3"/>
  <c r="J215" i="2"/>
  <c r="K216" i="2"/>
  <c r="M216" i="3" l="1"/>
  <c r="G216" i="3"/>
  <c r="M216" i="2"/>
  <c r="G216" i="2"/>
  <c r="H216" i="3" l="1"/>
  <c r="I216" i="3"/>
  <c r="H216" i="2"/>
  <c r="I216" i="2"/>
  <c r="K217" i="3" l="1"/>
  <c r="J216" i="3"/>
  <c r="K217" i="2"/>
  <c r="J216" i="2"/>
  <c r="M217" i="3" l="1"/>
  <c r="G217" i="3"/>
  <c r="M217" i="2"/>
  <c r="G217" i="2"/>
  <c r="H217" i="3" l="1"/>
  <c r="I217" i="3"/>
  <c r="H217" i="2"/>
  <c r="I217" i="2"/>
  <c r="P31" i="3" l="1"/>
  <c r="J217" i="3"/>
  <c r="K218" i="3"/>
  <c r="P31" i="2"/>
  <c r="J217" i="2"/>
  <c r="K218" i="2"/>
  <c r="M218" i="3" l="1"/>
  <c r="G218" i="3"/>
  <c r="Q31" i="3"/>
  <c r="R31" i="3" s="1"/>
  <c r="M218" i="2"/>
  <c r="G218" i="2"/>
  <c r="Q31" i="2"/>
  <c r="R31" i="2" s="1"/>
  <c r="H218" i="3" l="1"/>
  <c r="I218" i="3"/>
  <c r="H218" i="2"/>
  <c r="I218" i="2"/>
  <c r="K219" i="3" l="1"/>
  <c r="J218" i="3"/>
  <c r="K219" i="2"/>
  <c r="J218" i="2"/>
  <c r="M219" i="3" l="1"/>
  <c r="G219" i="3"/>
  <c r="M219" i="2"/>
  <c r="G219" i="2"/>
  <c r="H219" i="3" l="1"/>
  <c r="I219" i="3"/>
  <c r="H219" i="2"/>
  <c r="I219" i="2"/>
  <c r="J219" i="3" l="1"/>
  <c r="K220" i="3"/>
  <c r="J219" i="2"/>
  <c r="K220" i="2"/>
  <c r="M220" i="3" l="1"/>
  <c r="G220" i="3"/>
  <c r="M220" i="2"/>
  <c r="G220" i="2"/>
  <c r="H220" i="3" l="1"/>
  <c r="I220" i="3"/>
  <c r="H220" i="2"/>
  <c r="I220" i="2"/>
  <c r="J220" i="3" l="1"/>
  <c r="K221" i="3"/>
  <c r="J220" i="2"/>
  <c r="K221" i="2"/>
  <c r="M221" i="3" l="1"/>
  <c r="G221" i="3"/>
  <c r="M221" i="2"/>
  <c r="G221" i="2"/>
  <c r="H221" i="3" l="1"/>
  <c r="I221" i="3"/>
  <c r="H221" i="2"/>
  <c r="I221" i="2"/>
  <c r="K222" i="3" l="1"/>
  <c r="J221" i="3"/>
  <c r="J221" i="2"/>
  <c r="K222" i="2"/>
  <c r="M222" i="3" l="1"/>
  <c r="G222" i="3"/>
  <c r="M222" i="2"/>
  <c r="G222" i="2"/>
  <c r="H222" i="3" l="1"/>
  <c r="I222" i="3"/>
  <c r="H222" i="2"/>
  <c r="I222" i="2"/>
  <c r="J222" i="3" l="1"/>
  <c r="K223" i="3"/>
  <c r="J222" i="2"/>
  <c r="K223" i="2"/>
  <c r="M223" i="3" l="1"/>
  <c r="G223" i="3"/>
  <c r="M223" i="2"/>
  <c r="G223" i="2"/>
  <c r="H223" i="3" l="1"/>
  <c r="I223" i="3"/>
  <c r="H223" i="2"/>
  <c r="I223" i="2"/>
  <c r="K224" i="3" l="1"/>
  <c r="J223" i="3"/>
  <c r="J223" i="2"/>
  <c r="K224" i="2"/>
  <c r="M224" i="3" l="1"/>
  <c r="G224" i="3"/>
  <c r="M224" i="2"/>
  <c r="G224" i="2"/>
  <c r="H224" i="3" l="1"/>
  <c r="I224" i="3"/>
  <c r="H224" i="2"/>
  <c r="I224" i="2"/>
  <c r="J224" i="3" l="1"/>
  <c r="K225" i="3"/>
  <c r="K225" i="2"/>
  <c r="J224" i="2"/>
  <c r="M225" i="3" l="1"/>
  <c r="G225" i="3"/>
  <c r="M225" i="2"/>
  <c r="G225" i="2"/>
  <c r="H225" i="3" l="1"/>
  <c r="I225" i="3"/>
  <c r="H225" i="2"/>
  <c r="I225" i="2"/>
  <c r="J225" i="3" l="1"/>
  <c r="K226" i="3"/>
  <c r="J225" i="2"/>
  <c r="K226" i="2"/>
  <c r="M226" i="3" l="1"/>
  <c r="G226" i="3"/>
  <c r="M226" i="2"/>
  <c r="G226" i="2"/>
  <c r="H226" i="3" l="1"/>
  <c r="I226" i="3"/>
  <c r="H226" i="2"/>
  <c r="I226" i="2"/>
  <c r="K227" i="3" l="1"/>
  <c r="J226" i="3"/>
  <c r="K227" i="2"/>
  <c r="J226" i="2"/>
  <c r="M227" i="3" l="1"/>
  <c r="G227" i="3"/>
  <c r="M227" i="2"/>
  <c r="G227" i="2"/>
  <c r="H227" i="3" l="1"/>
  <c r="I227" i="3"/>
  <c r="H227" i="2"/>
  <c r="I227" i="2"/>
  <c r="J227" i="3" l="1"/>
  <c r="K228" i="3"/>
  <c r="J227" i="2"/>
  <c r="K228" i="2"/>
  <c r="M228" i="3" l="1"/>
  <c r="G228" i="3"/>
  <c r="M228" i="2"/>
  <c r="G228" i="2"/>
  <c r="H228" i="3" l="1"/>
  <c r="I228" i="3"/>
  <c r="H228" i="2"/>
  <c r="I228" i="2"/>
  <c r="J228" i="3" l="1"/>
  <c r="K229" i="3"/>
  <c r="K229" i="2"/>
  <c r="J228" i="2"/>
  <c r="M229" i="3" l="1"/>
  <c r="G229" i="3"/>
  <c r="M229" i="2"/>
  <c r="G229" i="2"/>
  <c r="H229" i="3" l="1"/>
  <c r="I229" i="3"/>
  <c r="H229" i="2"/>
  <c r="I229" i="2"/>
  <c r="P32" i="3" l="1"/>
  <c r="J229" i="3"/>
  <c r="K230" i="3"/>
  <c r="P32" i="2"/>
  <c r="K230" i="2"/>
  <c r="J229" i="2"/>
  <c r="M230" i="3" l="1"/>
  <c r="G230" i="3"/>
  <c r="Q32" i="3"/>
  <c r="R32" i="3" s="1"/>
  <c r="Q32" i="2"/>
  <c r="R32" i="2" s="1"/>
  <c r="M230" i="2"/>
  <c r="G230" i="2"/>
  <c r="H230" i="3" l="1"/>
  <c r="I230" i="3"/>
  <c r="H230" i="2"/>
  <c r="I230" i="2"/>
  <c r="K231" i="3" l="1"/>
  <c r="J230" i="3"/>
  <c r="J230" i="2"/>
  <c r="K231" i="2"/>
  <c r="M231" i="3" l="1"/>
  <c r="G231" i="3"/>
  <c r="M231" i="2"/>
  <c r="G231" i="2"/>
  <c r="H231" i="3" l="1"/>
  <c r="I231" i="3"/>
  <c r="H231" i="2"/>
  <c r="I231" i="2"/>
  <c r="J231" i="3" l="1"/>
  <c r="K232" i="3"/>
  <c r="J231" i="2"/>
  <c r="K232" i="2"/>
  <c r="M232" i="3" l="1"/>
  <c r="G232" i="3"/>
  <c r="M232" i="2"/>
  <c r="G232" i="2"/>
  <c r="H232" i="3" l="1"/>
  <c r="I232" i="3"/>
  <c r="H232" i="2"/>
  <c r="I232" i="2"/>
  <c r="K233" i="3" l="1"/>
  <c r="J232" i="3"/>
  <c r="K233" i="2"/>
  <c r="J232" i="2"/>
  <c r="M233" i="3" l="1"/>
  <c r="G233" i="3"/>
  <c r="M233" i="2"/>
  <c r="G233" i="2"/>
  <c r="H233" i="3" l="1"/>
  <c r="I233" i="3"/>
  <c r="H233" i="2"/>
  <c r="I233" i="2"/>
  <c r="J233" i="3" l="1"/>
  <c r="K234" i="3"/>
  <c r="J233" i="2"/>
  <c r="K234" i="2"/>
  <c r="M234" i="3" l="1"/>
  <c r="G234" i="3"/>
  <c r="M234" i="2"/>
  <c r="G234" i="2"/>
  <c r="H234" i="3" l="1"/>
  <c r="I234" i="3"/>
  <c r="H234" i="2"/>
  <c r="I234" i="2"/>
  <c r="K235" i="3" l="1"/>
  <c r="J234" i="3"/>
  <c r="K235" i="2"/>
  <c r="J234" i="2"/>
  <c r="M235" i="3" l="1"/>
  <c r="G235" i="3"/>
  <c r="M235" i="2"/>
  <c r="G235" i="2"/>
  <c r="H235" i="3" l="1"/>
  <c r="I235" i="3"/>
  <c r="H235" i="2"/>
  <c r="I235" i="2"/>
  <c r="J235" i="3" l="1"/>
  <c r="K236" i="3"/>
  <c r="J235" i="2"/>
  <c r="K236" i="2"/>
  <c r="M236" i="3" l="1"/>
  <c r="G236" i="3"/>
  <c r="M236" i="2"/>
  <c r="G236" i="2"/>
  <c r="H236" i="3" l="1"/>
  <c r="I236" i="3"/>
  <c r="H236" i="2"/>
  <c r="I236" i="2"/>
  <c r="K237" i="3" l="1"/>
  <c r="J236" i="3"/>
  <c r="J236" i="2"/>
  <c r="K237" i="2"/>
  <c r="M237" i="3" l="1"/>
  <c r="G237" i="3"/>
  <c r="M237" i="2"/>
  <c r="G237" i="2"/>
  <c r="H237" i="3" l="1"/>
  <c r="I237" i="3"/>
  <c r="H237" i="2"/>
  <c r="I237" i="2"/>
  <c r="J237" i="3" l="1"/>
  <c r="K238" i="3"/>
  <c r="J237" i="2"/>
  <c r="K238" i="2"/>
  <c r="M238" i="3" l="1"/>
  <c r="G238" i="3"/>
  <c r="M238" i="2"/>
  <c r="G238" i="2"/>
  <c r="H238" i="3" l="1"/>
  <c r="I238" i="3"/>
  <c r="H238" i="2"/>
  <c r="I238" i="2"/>
  <c r="J238" i="3" l="1"/>
  <c r="K239" i="3"/>
  <c r="K239" i="2"/>
  <c r="J238" i="2"/>
  <c r="M239" i="3" l="1"/>
  <c r="G239" i="3"/>
  <c r="M239" i="2"/>
  <c r="G239" i="2"/>
  <c r="H239" i="3" l="1"/>
  <c r="I239" i="3"/>
  <c r="H239" i="2"/>
  <c r="I239" i="2"/>
  <c r="J239" i="3" l="1"/>
  <c r="K240" i="3"/>
  <c r="J239" i="2"/>
  <c r="K240" i="2"/>
  <c r="M240" i="3" l="1"/>
  <c r="G240" i="3"/>
  <c r="M240" i="2"/>
  <c r="G240" i="2"/>
  <c r="H240" i="3" l="1"/>
  <c r="I240" i="3"/>
  <c r="H240" i="2"/>
  <c r="I240" i="2"/>
  <c r="J240" i="3" l="1"/>
  <c r="K241" i="3"/>
  <c r="K241" i="2"/>
  <c r="J240" i="2"/>
  <c r="M241" i="3" l="1"/>
  <c r="G241" i="3"/>
  <c r="M241" i="2"/>
  <c r="G241" i="2"/>
  <c r="H241" i="3" l="1"/>
  <c r="I241" i="3"/>
  <c r="H241" i="2"/>
  <c r="I241" i="2"/>
  <c r="P33" i="3" l="1"/>
  <c r="J241" i="3"/>
  <c r="K242" i="3"/>
  <c r="P33" i="2"/>
  <c r="J241" i="2"/>
  <c r="K242" i="2"/>
  <c r="M242" i="3" l="1"/>
  <c r="G242" i="3"/>
  <c r="Q33" i="3"/>
  <c r="R33" i="3" s="1"/>
  <c r="M242" i="2"/>
  <c r="G242" i="2"/>
  <c r="Q33" i="2"/>
  <c r="R33" i="2" s="1"/>
  <c r="H242" i="3" l="1"/>
  <c r="I242" i="3"/>
  <c r="H242" i="2"/>
  <c r="I242" i="2"/>
  <c r="K243" i="3" l="1"/>
  <c r="J242" i="3"/>
  <c r="K243" i="2"/>
  <c r="J242" i="2"/>
  <c r="M243" i="3" l="1"/>
  <c r="G243" i="3"/>
  <c r="M243" i="2"/>
  <c r="G243" i="2"/>
  <c r="H243" i="3" l="1"/>
  <c r="I243" i="3"/>
  <c r="H243" i="2"/>
  <c r="I243" i="2"/>
  <c r="J243" i="3" l="1"/>
  <c r="K244" i="3"/>
  <c r="J243" i="2"/>
  <c r="K244" i="2"/>
  <c r="M244" i="3" l="1"/>
  <c r="G244" i="3"/>
  <c r="M244" i="2"/>
  <c r="G244" i="2"/>
  <c r="H244" i="3" l="1"/>
  <c r="I244" i="3"/>
  <c r="H244" i="2"/>
  <c r="I244" i="2"/>
  <c r="K245" i="3" l="1"/>
  <c r="J244" i="3"/>
  <c r="K245" i="2"/>
  <c r="J244" i="2"/>
  <c r="M245" i="3" l="1"/>
  <c r="G245" i="3"/>
  <c r="M245" i="2"/>
  <c r="G245" i="2"/>
  <c r="H245" i="3" l="1"/>
  <c r="I245" i="3"/>
  <c r="H245" i="2"/>
  <c r="I245" i="2"/>
  <c r="J245" i="3" l="1"/>
  <c r="K246" i="3"/>
  <c r="J245" i="2"/>
  <c r="K246" i="2"/>
  <c r="M246" i="3" l="1"/>
  <c r="G246" i="3"/>
  <c r="M246" i="2"/>
  <c r="G246" i="2"/>
  <c r="H246" i="3" l="1"/>
  <c r="I246" i="3"/>
  <c r="H246" i="2"/>
  <c r="I246" i="2"/>
  <c r="K247" i="3" l="1"/>
  <c r="J246" i="3"/>
  <c r="K247" i="2"/>
  <c r="J246" i="2"/>
  <c r="M247" i="3" l="1"/>
  <c r="G247" i="3"/>
  <c r="M247" i="2"/>
  <c r="G247" i="2"/>
  <c r="H247" i="3" l="1"/>
  <c r="I247" i="3"/>
  <c r="H247" i="2"/>
  <c r="I247" i="2"/>
  <c r="J247" i="3" l="1"/>
  <c r="K248" i="3"/>
  <c r="J247" i="2"/>
  <c r="K248" i="2"/>
  <c r="M248" i="3" l="1"/>
  <c r="G248" i="3"/>
  <c r="M248" i="2"/>
  <c r="G248" i="2"/>
  <c r="H248" i="3" l="1"/>
  <c r="I248" i="3"/>
  <c r="H248" i="2"/>
  <c r="I248" i="2"/>
  <c r="K249" i="3" l="1"/>
  <c r="J248" i="3"/>
  <c r="K249" i="2"/>
  <c r="J248" i="2"/>
  <c r="M249" i="3" l="1"/>
  <c r="G249" i="3"/>
  <c r="M249" i="2"/>
  <c r="G249" i="2"/>
  <c r="H249" i="3" l="1"/>
  <c r="I249" i="3"/>
  <c r="H249" i="2"/>
  <c r="I249" i="2"/>
  <c r="J249" i="3" l="1"/>
  <c r="K250" i="3"/>
  <c r="K250" i="2"/>
  <c r="J249" i="2"/>
  <c r="M250" i="3" l="1"/>
  <c r="G250" i="3"/>
  <c r="M250" i="2"/>
  <c r="G250" i="2"/>
  <c r="H250" i="3" l="1"/>
  <c r="I250" i="3"/>
  <c r="H250" i="2"/>
  <c r="I250" i="2"/>
  <c r="J250" i="3" l="1"/>
  <c r="K251" i="3"/>
  <c r="J250" i="2"/>
  <c r="K251" i="2"/>
  <c r="M251" i="3" l="1"/>
  <c r="G251" i="3"/>
  <c r="M251" i="2"/>
  <c r="G251" i="2"/>
  <c r="H251" i="3" l="1"/>
  <c r="I251" i="3"/>
  <c r="H251" i="2"/>
  <c r="I251" i="2"/>
  <c r="K252" i="3" l="1"/>
  <c r="J251" i="3"/>
  <c r="K252" i="2"/>
  <c r="J251" i="2"/>
  <c r="M252" i="3" l="1"/>
  <c r="G252" i="3"/>
  <c r="M252" i="2"/>
  <c r="G252" i="2"/>
  <c r="H252" i="3" l="1"/>
  <c r="I252" i="3"/>
  <c r="H252" i="2"/>
  <c r="I252" i="2"/>
  <c r="J252" i="3" l="1"/>
  <c r="K253" i="3"/>
  <c r="J252" i="2"/>
  <c r="K253" i="2"/>
  <c r="M253" i="3" l="1"/>
  <c r="G253" i="3"/>
  <c r="M253" i="2"/>
  <c r="G253" i="2"/>
  <c r="H253" i="3" l="1"/>
  <c r="I253" i="3"/>
  <c r="H253" i="2"/>
  <c r="I253" i="2"/>
  <c r="P34" i="3" l="1"/>
  <c r="K254" i="3"/>
  <c r="J253" i="3"/>
  <c r="P34" i="2"/>
  <c r="K254" i="2"/>
  <c r="J253" i="2"/>
  <c r="Q34" i="3" l="1"/>
  <c r="R34" i="3" s="1"/>
  <c r="M254" i="3"/>
  <c r="G254" i="3"/>
  <c r="M254" i="2"/>
  <c r="G254" i="2"/>
  <c r="Q34" i="2"/>
  <c r="R34" i="2" s="1"/>
  <c r="H254" i="3" l="1"/>
  <c r="I254" i="3"/>
  <c r="H254" i="2"/>
  <c r="I254" i="2"/>
  <c r="J254" i="3" l="1"/>
  <c r="K255" i="3"/>
  <c r="J254" i="2"/>
  <c r="K255" i="2"/>
  <c r="M255" i="3" l="1"/>
  <c r="G255" i="3"/>
  <c r="M255" i="2"/>
  <c r="G255" i="2"/>
  <c r="H255" i="3" l="1"/>
  <c r="I255" i="3"/>
  <c r="H255" i="2"/>
  <c r="I255" i="2"/>
  <c r="J255" i="3" l="1"/>
  <c r="K256" i="3"/>
  <c r="K256" i="2"/>
  <c r="J255" i="2"/>
  <c r="M256" i="3" l="1"/>
  <c r="G256" i="3"/>
  <c r="M256" i="2"/>
  <c r="G256" i="2"/>
  <c r="H256" i="3" l="1"/>
  <c r="I256" i="3"/>
  <c r="H256" i="2"/>
  <c r="I256" i="2"/>
  <c r="J256" i="3" l="1"/>
  <c r="K257" i="3"/>
  <c r="K257" i="2"/>
  <c r="J256" i="2"/>
  <c r="M257" i="3" l="1"/>
  <c r="G257" i="3"/>
  <c r="M257" i="2"/>
  <c r="G257" i="2"/>
  <c r="H257" i="3" l="1"/>
  <c r="I257" i="3"/>
  <c r="H257" i="2"/>
  <c r="I257" i="2"/>
  <c r="J257" i="3" l="1"/>
  <c r="K258" i="3"/>
  <c r="J257" i="2"/>
  <c r="K258" i="2"/>
  <c r="M258" i="3" l="1"/>
  <c r="G258" i="3"/>
  <c r="M258" i="2"/>
  <c r="G258" i="2"/>
  <c r="H258" i="3" l="1"/>
  <c r="I258" i="3"/>
  <c r="H258" i="2"/>
  <c r="I258" i="2"/>
  <c r="K259" i="3" l="1"/>
  <c r="J258" i="3"/>
  <c r="K259" i="2"/>
  <c r="J258" i="2"/>
  <c r="M259" i="3" l="1"/>
  <c r="G259" i="3"/>
  <c r="M259" i="2"/>
  <c r="G259" i="2"/>
  <c r="H259" i="3" l="1"/>
  <c r="I259" i="3"/>
  <c r="H259" i="2"/>
  <c r="I259" i="2"/>
  <c r="J259" i="3" l="1"/>
  <c r="K260" i="3"/>
  <c r="J259" i="2"/>
  <c r="K260" i="2"/>
  <c r="M260" i="3" l="1"/>
  <c r="G260" i="3"/>
  <c r="M260" i="2"/>
  <c r="G260" i="2"/>
  <c r="H260" i="3" l="1"/>
  <c r="I260" i="3"/>
  <c r="H260" i="2"/>
  <c r="I260" i="2"/>
  <c r="K261" i="3" l="1"/>
  <c r="J260" i="3"/>
  <c r="K261" i="2"/>
  <c r="J260" i="2"/>
  <c r="M261" i="3" l="1"/>
  <c r="G261" i="3"/>
  <c r="M261" i="2"/>
  <c r="G261" i="2"/>
  <c r="H261" i="3" l="1"/>
  <c r="I261" i="3"/>
  <c r="H261" i="2"/>
  <c r="I261" i="2"/>
  <c r="J261" i="3" l="1"/>
  <c r="K262" i="3"/>
  <c r="J261" i="2"/>
  <c r="K262" i="2"/>
  <c r="M262" i="3" l="1"/>
  <c r="G262" i="3"/>
  <c r="M262" i="2"/>
  <c r="G262" i="2"/>
  <c r="H262" i="3" l="1"/>
  <c r="I262" i="3"/>
  <c r="H262" i="2"/>
  <c r="I262" i="2"/>
  <c r="K263" i="3" l="1"/>
  <c r="J262" i="3"/>
  <c r="J262" i="2"/>
  <c r="K263" i="2"/>
  <c r="M263" i="3" l="1"/>
  <c r="G263" i="3"/>
  <c r="M263" i="2"/>
  <c r="G263" i="2"/>
  <c r="H263" i="3" l="1"/>
  <c r="I263" i="3"/>
  <c r="H263" i="2"/>
  <c r="I263" i="2"/>
  <c r="J263" i="3" l="1"/>
  <c r="K264" i="3"/>
  <c r="K264" i="2"/>
  <c r="J263" i="2"/>
  <c r="M264" i="3" l="1"/>
  <c r="G264" i="3"/>
  <c r="M264" i="2"/>
  <c r="G264" i="2"/>
  <c r="H264" i="3" l="1"/>
  <c r="I264" i="3"/>
  <c r="H264" i="2"/>
  <c r="I264" i="2"/>
  <c r="K265" i="3" l="1"/>
  <c r="J264" i="3"/>
  <c r="J264" i="2"/>
  <c r="K265" i="2"/>
  <c r="M265" i="3" l="1"/>
  <c r="G265" i="3"/>
  <c r="M265" i="2"/>
  <c r="G265" i="2"/>
  <c r="H265" i="3" l="1"/>
  <c r="I265" i="3"/>
  <c r="H265" i="2"/>
  <c r="I265" i="2"/>
  <c r="P35" i="3" l="1"/>
  <c r="J265" i="3"/>
  <c r="K266" i="3"/>
  <c r="P35" i="2"/>
  <c r="K266" i="2"/>
  <c r="J265" i="2"/>
  <c r="M266" i="3" l="1"/>
  <c r="G266" i="3"/>
  <c r="Q35" i="3"/>
  <c r="R35" i="3" s="1"/>
  <c r="Q35" i="2"/>
  <c r="R35" i="2" s="1"/>
  <c r="M266" i="2"/>
  <c r="G266" i="2"/>
  <c r="H266" i="3" l="1"/>
  <c r="I266" i="3"/>
  <c r="H266" i="2"/>
  <c r="I266" i="2"/>
  <c r="J266" i="3" l="1"/>
  <c r="K267" i="3"/>
  <c r="J266" i="2"/>
  <c r="K267" i="2"/>
  <c r="M267" i="3" l="1"/>
  <c r="G267" i="3"/>
  <c r="M267" i="2"/>
  <c r="G267" i="2"/>
  <c r="H267" i="3" l="1"/>
  <c r="I267" i="3"/>
  <c r="H267" i="2"/>
  <c r="I267" i="2"/>
  <c r="K268" i="3" l="1"/>
  <c r="J267" i="3"/>
  <c r="K268" i="2"/>
  <c r="J267" i="2"/>
  <c r="M268" i="3" l="1"/>
  <c r="G268" i="3"/>
  <c r="M268" i="2"/>
  <c r="G268" i="2"/>
  <c r="H268" i="3" l="1"/>
  <c r="I268" i="3"/>
  <c r="H268" i="2"/>
  <c r="I268" i="2"/>
  <c r="J268" i="3" l="1"/>
  <c r="K269" i="3"/>
  <c r="J268" i="2"/>
  <c r="K269" i="2"/>
  <c r="M269" i="3" l="1"/>
  <c r="G269" i="3"/>
  <c r="M269" i="2"/>
  <c r="G269" i="2"/>
  <c r="H269" i="3" l="1"/>
  <c r="I269" i="3"/>
  <c r="H269" i="2"/>
  <c r="I269" i="2"/>
  <c r="K270" i="3" l="1"/>
  <c r="J269" i="3"/>
  <c r="K270" i="2"/>
  <c r="J269" i="2"/>
  <c r="M270" i="3" l="1"/>
  <c r="G270" i="3"/>
  <c r="M270" i="2"/>
  <c r="G270" i="2"/>
  <c r="H270" i="3" l="1"/>
  <c r="I270" i="3"/>
  <c r="H270" i="2"/>
  <c r="I270" i="2"/>
  <c r="J270" i="3" l="1"/>
  <c r="K271" i="3"/>
  <c r="J270" i="2"/>
  <c r="K271" i="2"/>
  <c r="M271" i="3" l="1"/>
  <c r="G271" i="3"/>
  <c r="M271" i="2"/>
  <c r="G271" i="2"/>
  <c r="H271" i="3" l="1"/>
  <c r="I271" i="3"/>
  <c r="H271" i="2"/>
  <c r="I271" i="2"/>
  <c r="K272" i="3" l="1"/>
  <c r="J271" i="3"/>
  <c r="K272" i="2"/>
  <c r="J271" i="2"/>
  <c r="M272" i="3" l="1"/>
  <c r="G272" i="3"/>
  <c r="M272" i="2"/>
  <c r="G272" i="2"/>
  <c r="H272" i="3" l="1"/>
  <c r="I272" i="3"/>
  <c r="H272" i="2"/>
  <c r="I272" i="2"/>
  <c r="J272" i="3" l="1"/>
  <c r="K273" i="3"/>
  <c r="J272" i="2"/>
  <c r="K273" i="2"/>
  <c r="M273" i="3" l="1"/>
  <c r="G273" i="3"/>
  <c r="M273" i="2"/>
  <c r="G273" i="2"/>
  <c r="H273" i="3" l="1"/>
  <c r="I273" i="3"/>
  <c r="H273" i="2"/>
  <c r="I273" i="2"/>
  <c r="K274" i="3" l="1"/>
  <c r="J273" i="3"/>
  <c r="K274" i="2"/>
  <c r="J273" i="2"/>
  <c r="M274" i="3" l="1"/>
  <c r="G274" i="3"/>
  <c r="M274" i="2"/>
  <c r="G274" i="2"/>
  <c r="H274" i="3" l="1"/>
  <c r="I274" i="3"/>
  <c r="H274" i="2"/>
  <c r="I274" i="2"/>
  <c r="J274" i="3" l="1"/>
  <c r="K275" i="3"/>
  <c r="J274" i="2"/>
  <c r="K275" i="2"/>
  <c r="M275" i="3" l="1"/>
  <c r="G275" i="3"/>
  <c r="M275" i="2"/>
  <c r="G275" i="2"/>
  <c r="H275" i="3" l="1"/>
  <c r="I275" i="3"/>
  <c r="H275" i="2"/>
  <c r="I275" i="2"/>
  <c r="K276" i="3" l="1"/>
  <c r="J275" i="3"/>
  <c r="J275" i="2"/>
  <c r="K276" i="2"/>
  <c r="M276" i="3" l="1"/>
  <c r="G276" i="3"/>
  <c r="M276" i="2"/>
  <c r="G276" i="2"/>
  <c r="H276" i="3" l="1"/>
  <c r="I276" i="3"/>
  <c r="H276" i="2"/>
  <c r="I276" i="2"/>
  <c r="J276" i="3" l="1"/>
  <c r="K277" i="3"/>
  <c r="K277" i="2"/>
  <c r="J276" i="2"/>
  <c r="M277" i="3" l="1"/>
  <c r="G277" i="3"/>
  <c r="M277" i="2"/>
  <c r="G277" i="2"/>
  <c r="H277" i="3" l="1"/>
  <c r="I277" i="3"/>
  <c r="H277" i="2"/>
  <c r="I277" i="2"/>
  <c r="P36" i="3" l="1"/>
  <c r="K278" i="3"/>
  <c r="J277" i="3"/>
  <c r="P36" i="2"/>
  <c r="J277" i="2"/>
  <c r="K278" i="2"/>
  <c r="Q36" i="3" l="1"/>
  <c r="R36" i="3" s="1"/>
  <c r="M278" i="3"/>
  <c r="G278" i="3"/>
  <c r="Q36" i="2"/>
  <c r="R36" i="2" s="1"/>
  <c r="M278" i="2"/>
  <c r="G278" i="2"/>
  <c r="H278" i="3" l="1"/>
  <c r="I278" i="3"/>
  <c r="H278" i="2"/>
  <c r="I278" i="2"/>
  <c r="J278" i="3" l="1"/>
  <c r="K279" i="3"/>
  <c r="J278" i="2"/>
  <c r="K279" i="2"/>
  <c r="M279" i="3" l="1"/>
  <c r="G279" i="3"/>
  <c r="M279" i="2"/>
  <c r="G279" i="2"/>
  <c r="H279" i="3" l="1"/>
  <c r="I279" i="3"/>
  <c r="H279" i="2"/>
  <c r="I279" i="2"/>
  <c r="K280" i="3" l="1"/>
  <c r="J279" i="3"/>
  <c r="J279" i="2"/>
  <c r="K280" i="2"/>
  <c r="M280" i="3" l="1"/>
  <c r="G280" i="3"/>
  <c r="M280" i="2"/>
  <c r="G280" i="2"/>
  <c r="H280" i="3" l="1"/>
  <c r="I280" i="3"/>
  <c r="H280" i="2"/>
  <c r="I280" i="2"/>
  <c r="J280" i="3" l="1"/>
  <c r="K281" i="3"/>
  <c r="K281" i="2"/>
  <c r="J280" i="2"/>
  <c r="M281" i="3" l="1"/>
  <c r="G281" i="3"/>
  <c r="M281" i="2"/>
  <c r="G281" i="2"/>
  <c r="H281" i="3" l="1"/>
  <c r="I281" i="3"/>
  <c r="H281" i="2"/>
  <c r="I281" i="2"/>
  <c r="K282" i="3" l="1"/>
  <c r="J281" i="3"/>
  <c r="J281" i="2"/>
  <c r="K282" i="2"/>
  <c r="M282" i="3" l="1"/>
  <c r="G282" i="3"/>
  <c r="M282" i="2"/>
  <c r="G282" i="2"/>
  <c r="H282" i="3" l="1"/>
  <c r="I282" i="3"/>
  <c r="H282" i="2"/>
  <c r="I282" i="2"/>
  <c r="J282" i="3" l="1"/>
  <c r="K283" i="3"/>
  <c r="K283" i="2"/>
  <c r="J282" i="2"/>
  <c r="M283" i="3" l="1"/>
  <c r="G283" i="3"/>
  <c r="M283" i="2"/>
  <c r="G283" i="2"/>
  <c r="H283" i="3" l="1"/>
  <c r="I283" i="3"/>
  <c r="H283" i="2"/>
  <c r="I283" i="2"/>
  <c r="K284" i="3" l="1"/>
  <c r="J283" i="3"/>
  <c r="J283" i="2"/>
  <c r="K284" i="2"/>
  <c r="M284" i="3" l="1"/>
  <c r="G284" i="3"/>
  <c r="M284" i="2"/>
  <c r="G284" i="2"/>
  <c r="H284" i="3" l="1"/>
  <c r="I284" i="3"/>
  <c r="H284" i="2"/>
  <c r="I284" i="2"/>
  <c r="J284" i="3" l="1"/>
  <c r="K285" i="3"/>
  <c r="K285" i="2"/>
  <c r="J284" i="2"/>
  <c r="M285" i="3" l="1"/>
  <c r="G285" i="3"/>
  <c r="M285" i="2"/>
  <c r="G285" i="2"/>
  <c r="H285" i="3" l="1"/>
  <c r="I285" i="3"/>
  <c r="H285" i="2"/>
  <c r="I285" i="2"/>
  <c r="J285" i="3" l="1"/>
  <c r="K286" i="3"/>
  <c r="K286" i="2"/>
  <c r="J285" i="2"/>
  <c r="M286" i="3" l="1"/>
  <c r="G286" i="3"/>
  <c r="M286" i="2"/>
  <c r="G286" i="2"/>
  <c r="H286" i="3" l="1"/>
  <c r="I286" i="3"/>
  <c r="H286" i="2"/>
  <c r="I286" i="2"/>
  <c r="K287" i="3" l="1"/>
  <c r="J286" i="3"/>
  <c r="J286" i="2"/>
  <c r="K287" i="2"/>
  <c r="M287" i="3" l="1"/>
  <c r="G287" i="3"/>
  <c r="M287" i="2"/>
  <c r="G287" i="2"/>
  <c r="H287" i="3" l="1"/>
  <c r="I287" i="3"/>
  <c r="H287" i="2"/>
  <c r="I287" i="2"/>
  <c r="J287" i="3" l="1"/>
  <c r="K288" i="3"/>
  <c r="J287" i="2"/>
  <c r="K288" i="2"/>
  <c r="M288" i="3" l="1"/>
  <c r="G288" i="3"/>
  <c r="M288" i="2"/>
  <c r="G288" i="2"/>
  <c r="H288" i="3" l="1"/>
  <c r="I288" i="3"/>
  <c r="H288" i="2"/>
  <c r="I288" i="2"/>
  <c r="J288" i="3" l="1"/>
  <c r="K289" i="3"/>
  <c r="K289" i="2"/>
  <c r="J288" i="2"/>
  <c r="M289" i="3" l="1"/>
  <c r="G289" i="3"/>
  <c r="M289" i="2"/>
  <c r="G289" i="2"/>
  <c r="H289" i="3" l="1"/>
  <c r="I289" i="3"/>
  <c r="H289" i="2"/>
  <c r="I289" i="2"/>
  <c r="P37" i="3" l="1"/>
  <c r="K290" i="3"/>
  <c r="J289" i="3"/>
  <c r="P37" i="2"/>
  <c r="J289" i="2"/>
  <c r="K290" i="2"/>
  <c r="M290" i="3" l="1"/>
  <c r="G290" i="3"/>
  <c r="Q37" i="3"/>
  <c r="R37" i="3" s="1"/>
  <c r="M290" i="2"/>
  <c r="G290" i="2"/>
  <c r="Q37" i="2"/>
  <c r="R37" i="2" s="1"/>
  <c r="H290" i="3" l="1"/>
  <c r="I290" i="3"/>
  <c r="H290" i="2"/>
  <c r="I290" i="2"/>
  <c r="K291" i="3" l="1"/>
  <c r="J290" i="3"/>
  <c r="K291" i="2"/>
  <c r="J290" i="2"/>
  <c r="M291" i="3" l="1"/>
  <c r="G291" i="3"/>
  <c r="M291" i="2"/>
  <c r="G291" i="2"/>
  <c r="H291" i="3" l="1"/>
  <c r="I291" i="3"/>
  <c r="H291" i="2"/>
  <c r="I291" i="2"/>
  <c r="J291" i="3" l="1"/>
  <c r="K292" i="3"/>
  <c r="J291" i="2"/>
  <c r="K292" i="2"/>
  <c r="M292" i="3" l="1"/>
  <c r="G292" i="3"/>
  <c r="M292" i="2"/>
  <c r="G292" i="2"/>
  <c r="H292" i="3" l="1"/>
  <c r="I292" i="3"/>
  <c r="H292" i="2"/>
  <c r="I292" i="2"/>
  <c r="J292" i="3" l="1"/>
  <c r="K293" i="3"/>
  <c r="K293" i="2"/>
  <c r="J292" i="2"/>
  <c r="M293" i="3" l="1"/>
  <c r="G293" i="3"/>
  <c r="M293" i="2"/>
  <c r="G293" i="2"/>
  <c r="H293" i="3" l="1"/>
  <c r="I293" i="3"/>
  <c r="H293" i="2"/>
  <c r="I293" i="2"/>
  <c r="K294" i="3" l="1"/>
  <c r="J293" i="3"/>
  <c r="J293" i="2"/>
  <c r="K294" i="2"/>
  <c r="M294" i="3" l="1"/>
  <c r="G294" i="3"/>
  <c r="M294" i="2"/>
  <c r="G294" i="2"/>
  <c r="H294" i="3" l="1"/>
  <c r="I294" i="3"/>
  <c r="H294" i="2"/>
  <c r="I294" i="2"/>
  <c r="K295" i="3" l="1"/>
  <c r="J294" i="3"/>
  <c r="K295" i="2"/>
  <c r="J294" i="2"/>
  <c r="M295" i="3" l="1"/>
  <c r="G295" i="3"/>
  <c r="M295" i="2"/>
  <c r="G295" i="2"/>
  <c r="H295" i="3" l="1"/>
  <c r="I295" i="3"/>
  <c r="H295" i="2"/>
  <c r="I295" i="2"/>
  <c r="J295" i="3" l="1"/>
  <c r="K296" i="3"/>
  <c r="J295" i="2"/>
  <c r="K296" i="2"/>
  <c r="M296" i="3" l="1"/>
  <c r="G296" i="3"/>
  <c r="M296" i="2"/>
  <c r="G296" i="2"/>
  <c r="H296" i="3" l="1"/>
  <c r="I296" i="3"/>
  <c r="H296" i="2"/>
  <c r="I296" i="2"/>
  <c r="J296" i="3" l="1"/>
  <c r="K297" i="3"/>
  <c r="K297" i="2"/>
  <c r="J296" i="2"/>
  <c r="M297" i="3" l="1"/>
  <c r="G297" i="3"/>
  <c r="M297" i="2"/>
  <c r="G297" i="2"/>
  <c r="H297" i="3" l="1"/>
  <c r="I297" i="3"/>
  <c r="H297" i="2"/>
  <c r="I297" i="2"/>
  <c r="K298" i="3" l="1"/>
  <c r="J297" i="3"/>
  <c r="J297" i="2"/>
  <c r="K298" i="2"/>
  <c r="M298" i="3" l="1"/>
  <c r="G298" i="3"/>
  <c r="M298" i="2"/>
  <c r="G298" i="2"/>
  <c r="H298" i="3" l="1"/>
  <c r="I298" i="3"/>
  <c r="H298" i="2"/>
  <c r="I298" i="2"/>
  <c r="K299" i="3" l="1"/>
  <c r="J298" i="3"/>
  <c r="K299" i="2"/>
  <c r="J298" i="2"/>
  <c r="M299" i="3" l="1"/>
  <c r="G299" i="3"/>
  <c r="M299" i="2"/>
  <c r="G299" i="2"/>
  <c r="H299" i="3" l="1"/>
  <c r="I299" i="3"/>
  <c r="H299" i="2"/>
  <c r="I299" i="2"/>
  <c r="J299" i="3" l="1"/>
  <c r="K300" i="3"/>
  <c r="K300" i="2"/>
  <c r="J299" i="2"/>
  <c r="M300" i="3" l="1"/>
  <c r="G300" i="3"/>
  <c r="M300" i="2"/>
  <c r="G300" i="2"/>
  <c r="H300" i="3" l="1"/>
  <c r="I300" i="3"/>
  <c r="H300" i="2"/>
  <c r="I300" i="2"/>
  <c r="J300" i="3" l="1"/>
  <c r="K301" i="3"/>
  <c r="J300" i="2"/>
  <c r="K301" i="2"/>
  <c r="M301" i="3" l="1"/>
  <c r="G301" i="3"/>
  <c r="M301" i="2"/>
  <c r="G301" i="2"/>
  <c r="H301" i="3" l="1"/>
  <c r="I301" i="3"/>
  <c r="H301" i="2"/>
  <c r="I301" i="2"/>
  <c r="P38" i="3" l="1"/>
  <c r="J301" i="3"/>
  <c r="K302" i="3"/>
  <c r="P38" i="2"/>
  <c r="K302" i="2"/>
  <c r="J301" i="2"/>
  <c r="M302" i="3" l="1"/>
  <c r="G302" i="3"/>
  <c r="Q38" i="3"/>
  <c r="R38" i="3" s="1"/>
  <c r="Q38" i="2"/>
  <c r="R38" i="2" s="1"/>
  <c r="M302" i="2"/>
  <c r="G302" i="2"/>
  <c r="H302" i="3" l="1"/>
  <c r="I302" i="3"/>
  <c r="H302" i="2"/>
  <c r="I302" i="2"/>
  <c r="K303" i="3" l="1"/>
  <c r="J302" i="3"/>
  <c r="J302" i="2"/>
  <c r="K303" i="2"/>
  <c r="M303" i="3" l="1"/>
  <c r="G303" i="3"/>
  <c r="M303" i="2"/>
  <c r="G303" i="2"/>
  <c r="H303" i="3" l="1"/>
  <c r="I303" i="3"/>
  <c r="H303" i="2"/>
  <c r="I303" i="2"/>
  <c r="J303" i="3" l="1"/>
  <c r="K304" i="3"/>
  <c r="K304" i="2"/>
  <c r="J303" i="2"/>
  <c r="M304" i="3" l="1"/>
  <c r="G304" i="3"/>
  <c r="M304" i="2"/>
  <c r="G304" i="2"/>
  <c r="H304" i="3" l="1"/>
  <c r="I304" i="3"/>
  <c r="H304" i="2"/>
  <c r="I304" i="2"/>
  <c r="J304" i="3" l="1"/>
  <c r="K305" i="3"/>
  <c r="J304" i="2"/>
  <c r="K305" i="2"/>
  <c r="M305" i="3" l="1"/>
  <c r="G305" i="3"/>
  <c r="M305" i="2"/>
  <c r="G305" i="2"/>
  <c r="H305" i="3" l="1"/>
  <c r="I305" i="3"/>
  <c r="H305" i="2"/>
  <c r="I305" i="2"/>
  <c r="K306" i="3" l="1"/>
  <c r="J305" i="3"/>
  <c r="J305" i="2"/>
  <c r="K306" i="2"/>
  <c r="M306" i="3" l="1"/>
  <c r="G306" i="3"/>
  <c r="M306" i="2"/>
  <c r="G306" i="2"/>
  <c r="H306" i="3" l="1"/>
  <c r="I306" i="3"/>
  <c r="H306" i="2"/>
  <c r="I306" i="2"/>
  <c r="K307" i="3" l="1"/>
  <c r="J306" i="3"/>
  <c r="K307" i="2"/>
  <c r="J306" i="2"/>
  <c r="M307" i="3" l="1"/>
  <c r="G307" i="3"/>
  <c r="M307" i="2"/>
  <c r="G307" i="2"/>
  <c r="H307" i="3" l="1"/>
  <c r="I307" i="3"/>
  <c r="H307" i="2"/>
  <c r="I307" i="2"/>
  <c r="J307" i="3" l="1"/>
  <c r="K308" i="3"/>
  <c r="J307" i="2"/>
  <c r="K308" i="2"/>
  <c r="M308" i="3" l="1"/>
  <c r="G308" i="3"/>
  <c r="M308" i="2"/>
  <c r="G308" i="2"/>
  <c r="H308" i="3" l="1"/>
  <c r="I308" i="3"/>
  <c r="H308" i="2"/>
  <c r="I308" i="2"/>
  <c r="J308" i="3" l="1"/>
  <c r="K309" i="3"/>
  <c r="K309" i="2"/>
  <c r="J308" i="2"/>
  <c r="M309" i="3" l="1"/>
  <c r="G309" i="3"/>
  <c r="M309" i="2"/>
  <c r="G309" i="2"/>
  <c r="H309" i="3" l="1"/>
  <c r="I309" i="3"/>
  <c r="H309" i="2"/>
  <c r="I309" i="2"/>
  <c r="J309" i="3" l="1"/>
  <c r="K310" i="3"/>
  <c r="J309" i="2"/>
  <c r="K310" i="2"/>
  <c r="M310" i="3" l="1"/>
  <c r="G310" i="3"/>
  <c r="M310" i="2"/>
  <c r="G310" i="2"/>
  <c r="H310" i="3" l="1"/>
  <c r="I310" i="3"/>
  <c r="H310" i="2"/>
  <c r="I310" i="2"/>
  <c r="J310" i="3" l="1"/>
  <c r="K311" i="3"/>
  <c r="K311" i="2"/>
  <c r="J310" i="2"/>
  <c r="M311" i="3" l="1"/>
  <c r="G311" i="3"/>
  <c r="M311" i="2"/>
  <c r="G311" i="2"/>
  <c r="H311" i="3" l="1"/>
  <c r="I311" i="3"/>
  <c r="H311" i="2"/>
  <c r="I311" i="2"/>
  <c r="J311" i="3" l="1"/>
  <c r="K312" i="3"/>
  <c r="J311" i="2"/>
  <c r="K312" i="2"/>
  <c r="M312" i="3" l="1"/>
  <c r="G312" i="3"/>
  <c r="M312" i="2"/>
  <c r="G312" i="2"/>
  <c r="H312" i="3" l="1"/>
  <c r="I312" i="3"/>
  <c r="H312" i="2"/>
  <c r="I312" i="2"/>
  <c r="J312" i="3" l="1"/>
  <c r="K313" i="3"/>
  <c r="K313" i="2"/>
  <c r="J312" i="2"/>
  <c r="M313" i="3" l="1"/>
  <c r="G313" i="3"/>
  <c r="M313" i="2"/>
  <c r="G313" i="2"/>
  <c r="H313" i="3" l="1"/>
  <c r="I313" i="3"/>
  <c r="H313" i="2"/>
  <c r="I313" i="2"/>
  <c r="P39" i="3" l="1"/>
  <c r="J313" i="3"/>
  <c r="K314" i="3"/>
  <c r="P39" i="2"/>
  <c r="J313" i="2"/>
  <c r="K314" i="2"/>
  <c r="M314" i="3" l="1"/>
  <c r="G314" i="3"/>
  <c r="Q39" i="3"/>
  <c r="R39" i="3" s="1"/>
  <c r="M314" i="2"/>
  <c r="G314" i="2"/>
  <c r="Q39" i="2"/>
  <c r="R39" i="2" s="1"/>
  <c r="H314" i="3" l="1"/>
  <c r="I314" i="3"/>
  <c r="H314" i="2"/>
  <c r="I314" i="2"/>
  <c r="J314" i="3" l="1"/>
  <c r="K315" i="3"/>
  <c r="K315" i="2"/>
  <c r="J314" i="2"/>
  <c r="M315" i="3" l="1"/>
  <c r="G315" i="3"/>
  <c r="M315" i="2"/>
  <c r="G315" i="2"/>
  <c r="H315" i="3" l="1"/>
  <c r="I315" i="3"/>
  <c r="H315" i="2"/>
  <c r="I315" i="2"/>
  <c r="K316" i="3" l="1"/>
  <c r="J315" i="3"/>
  <c r="K316" i="2"/>
  <c r="J315" i="2"/>
  <c r="M316" i="3" l="1"/>
  <c r="G316" i="3"/>
  <c r="M316" i="2"/>
  <c r="G316" i="2"/>
  <c r="H316" i="3" l="1"/>
  <c r="I316" i="3"/>
  <c r="H316" i="2"/>
  <c r="I316" i="2"/>
  <c r="J316" i="3" l="1"/>
  <c r="K317" i="3"/>
  <c r="J316" i="2"/>
  <c r="K317" i="2"/>
  <c r="M317" i="3" l="1"/>
  <c r="G317" i="3"/>
  <c r="M317" i="2"/>
  <c r="G317" i="2"/>
  <c r="H317" i="3" l="1"/>
  <c r="I317" i="3"/>
  <c r="H317" i="2"/>
  <c r="I317" i="2"/>
  <c r="J317" i="3" l="1"/>
  <c r="K318" i="3"/>
  <c r="K318" i="2"/>
  <c r="J317" i="2"/>
  <c r="M318" i="3" l="1"/>
  <c r="G318" i="3"/>
  <c r="M318" i="2"/>
  <c r="G318" i="2"/>
  <c r="H318" i="3" l="1"/>
  <c r="I318" i="3"/>
  <c r="H318" i="2"/>
  <c r="I318" i="2"/>
  <c r="J318" i="3" l="1"/>
  <c r="K319" i="3"/>
  <c r="J318" i="2"/>
  <c r="K319" i="2"/>
  <c r="M319" i="3" l="1"/>
  <c r="G319" i="3"/>
  <c r="M319" i="2"/>
  <c r="G319" i="2"/>
  <c r="H319" i="3" l="1"/>
  <c r="I319" i="3"/>
  <c r="H319" i="2"/>
  <c r="I319" i="2"/>
  <c r="J319" i="3" l="1"/>
  <c r="K320" i="3"/>
  <c r="K320" i="2"/>
  <c r="J319" i="2"/>
  <c r="M320" i="3" l="1"/>
  <c r="G320" i="3"/>
  <c r="M320" i="2"/>
  <c r="G320" i="2"/>
  <c r="H320" i="3" l="1"/>
  <c r="I320" i="3"/>
  <c r="H320" i="2"/>
  <c r="I320" i="2"/>
  <c r="K321" i="3" l="1"/>
  <c r="J320" i="3"/>
  <c r="J320" i="2"/>
  <c r="K321" i="2"/>
  <c r="M321" i="3" l="1"/>
  <c r="G321" i="3"/>
  <c r="M321" i="2"/>
  <c r="G321" i="2"/>
  <c r="H321" i="3" l="1"/>
  <c r="I321" i="3"/>
  <c r="H321" i="2"/>
  <c r="I321" i="2"/>
  <c r="J321" i="3" l="1"/>
  <c r="K322" i="3"/>
  <c r="K322" i="2"/>
  <c r="J321" i="2"/>
  <c r="M322" i="3" l="1"/>
  <c r="G322" i="3"/>
  <c r="M322" i="2"/>
  <c r="G322" i="2"/>
  <c r="H322" i="3" l="1"/>
  <c r="I322" i="3"/>
  <c r="H322" i="2"/>
  <c r="I322" i="2"/>
  <c r="J322" i="3" l="1"/>
  <c r="K323" i="3"/>
  <c r="J322" i="2"/>
  <c r="K323" i="2"/>
  <c r="M323" i="3" l="1"/>
  <c r="G323" i="3"/>
  <c r="M323" i="2"/>
  <c r="G323" i="2"/>
  <c r="H323" i="3" l="1"/>
  <c r="I323" i="3"/>
  <c r="H323" i="2"/>
  <c r="I323" i="2"/>
  <c r="J323" i="3" l="1"/>
  <c r="K324" i="3"/>
  <c r="K324" i="2"/>
  <c r="J323" i="2"/>
  <c r="M324" i="3" l="1"/>
  <c r="G324" i="3"/>
  <c r="M324" i="2"/>
  <c r="G324" i="2"/>
  <c r="H324" i="3" l="1"/>
  <c r="I324" i="3"/>
  <c r="H324" i="2"/>
  <c r="I324" i="2"/>
  <c r="K325" i="3" l="1"/>
  <c r="J324" i="3"/>
  <c r="J324" i="2"/>
  <c r="K325" i="2"/>
  <c r="M325" i="3" l="1"/>
  <c r="G325" i="3"/>
  <c r="M325" i="2"/>
  <c r="G325" i="2"/>
  <c r="H325" i="3" l="1"/>
  <c r="I325" i="3"/>
  <c r="H325" i="2"/>
  <c r="I325" i="2"/>
  <c r="P40" i="3" l="1"/>
  <c r="J325" i="3"/>
  <c r="K326" i="3"/>
  <c r="P40" i="2"/>
  <c r="J325" i="2"/>
  <c r="K326" i="2"/>
  <c r="M326" i="3" l="1"/>
  <c r="G326" i="3"/>
  <c r="Q40" i="3"/>
  <c r="R40" i="3" s="1"/>
  <c r="M326" i="2"/>
  <c r="G326" i="2"/>
  <c r="Q40" i="2"/>
  <c r="R40" i="2" s="1"/>
  <c r="H326" i="3" l="1"/>
  <c r="I326" i="3"/>
  <c r="H326" i="2"/>
  <c r="I326" i="2"/>
  <c r="K327" i="3" l="1"/>
  <c r="J326" i="3"/>
  <c r="K327" i="2"/>
  <c r="J326" i="2"/>
  <c r="M327" i="3" l="1"/>
  <c r="G327" i="3"/>
  <c r="M327" i="2"/>
  <c r="G327" i="2"/>
  <c r="H327" i="3" l="1"/>
  <c r="I327" i="3"/>
  <c r="H327" i="2"/>
  <c r="I327" i="2"/>
  <c r="J327" i="3" l="1"/>
  <c r="K328" i="3"/>
  <c r="J327" i="2"/>
  <c r="K328" i="2"/>
  <c r="M328" i="3" l="1"/>
  <c r="G328" i="3"/>
  <c r="M328" i="2"/>
  <c r="G328" i="2"/>
  <c r="H328" i="3" l="1"/>
  <c r="I328" i="3"/>
  <c r="H328" i="2"/>
  <c r="I328" i="2"/>
  <c r="J328" i="3" l="1"/>
  <c r="K329" i="3"/>
  <c r="J328" i="2"/>
  <c r="K329" i="2"/>
  <c r="M329" i="3" l="1"/>
  <c r="G329" i="3"/>
  <c r="M329" i="2"/>
  <c r="G329" i="2"/>
  <c r="H329" i="3" l="1"/>
  <c r="I329" i="3"/>
  <c r="H329" i="2"/>
  <c r="I329" i="2"/>
  <c r="J329" i="3" l="1"/>
  <c r="K330" i="3"/>
  <c r="K330" i="2"/>
  <c r="J329" i="2"/>
  <c r="M330" i="3" l="1"/>
  <c r="G330" i="3"/>
  <c r="M330" i="2"/>
  <c r="G330" i="2"/>
  <c r="H330" i="3" l="1"/>
  <c r="I330" i="3"/>
  <c r="H330" i="2"/>
  <c r="I330" i="2"/>
  <c r="J330" i="3" l="1"/>
  <c r="K331" i="3"/>
  <c r="J330" i="2"/>
  <c r="K331" i="2"/>
  <c r="M331" i="3" l="1"/>
  <c r="G331" i="3"/>
  <c r="M331" i="2"/>
  <c r="G331" i="2"/>
  <c r="H331" i="3" l="1"/>
  <c r="I331" i="3"/>
  <c r="H331" i="2"/>
  <c r="I331" i="2"/>
  <c r="K332" i="3" l="1"/>
  <c r="J331" i="3"/>
  <c r="K332" i="2"/>
  <c r="J331" i="2"/>
  <c r="M332" i="3" l="1"/>
  <c r="G332" i="3"/>
  <c r="M332" i="2"/>
  <c r="G332" i="2"/>
  <c r="H332" i="3" l="1"/>
  <c r="I332" i="3"/>
  <c r="H332" i="2"/>
  <c r="I332" i="2"/>
  <c r="J332" i="3" l="1"/>
  <c r="K333" i="3"/>
  <c r="K333" i="2"/>
  <c r="J332" i="2"/>
  <c r="M333" i="3" l="1"/>
  <c r="G333" i="3"/>
  <c r="M333" i="2"/>
  <c r="G333" i="2"/>
  <c r="H333" i="3" l="1"/>
  <c r="I333" i="3"/>
  <c r="H333" i="2"/>
  <c r="I333" i="2"/>
  <c r="K334" i="3" l="1"/>
  <c r="J333" i="3"/>
  <c r="K334" i="2"/>
  <c r="J333" i="2"/>
  <c r="M334" i="3" l="1"/>
  <c r="G334" i="3"/>
  <c r="M334" i="2"/>
  <c r="G334" i="2"/>
  <c r="H334" i="3" l="1"/>
  <c r="I334" i="3"/>
  <c r="H334" i="2"/>
  <c r="I334" i="2"/>
  <c r="J334" i="3" l="1"/>
  <c r="K335" i="3"/>
  <c r="K335" i="2"/>
  <c r="J334" i="2"/>
  <c r="M335" i="3" l="1"/>
  <c r="G335" i="3"/>
  <c r="M335" i="2"/>
  <c r="G335" i="2"/>
  <c r="H335" i="3" l="1"/>
  <c r="I335" i="3"/>
  <c r="H335" i="2"/>
  <c r="I335" i="2"/>
  <c r="K336" i="3" l="1"/>
  <c r="J335" i="3"/>
  <c r="K336" i="2"/>
  <c r="J335" i="2"/>
  <c r="M336" i="3" l="1"/>
  <c r="G336" i="3"/>
  <c r="M336" i="2"/>
  <c r="G336" i="2"/>
  <c r="H336" i="3" l="1"/>
  <c r="I336" i="3"/>
  <c r="H336" i="2"/>
  <c r="I336" i="2"/>
  <c r="J336" i="3" l="1"/>
  <c r="K337" i="3"/>
  <c r="J336" i="2"/>
  <c r="K337" i="2"/>
  <c r="M337" i="3" l="1"/>
  <c r="G337" i="3"/>
  <c r="M337" i="2"/>
  <c r="G337" i="2"/>
  <c r="H337" i="3" l="1"/>
  <c r="I337" i="3"/>
  <c r="H337" i="2"/>
  <c r="I337" i="2"/>
  <c r="P41" i="3" l="1"/>
  <c r="K338" i="3"/>
  <c r="J337" i="3"/>
  <c r="P41" i="2"/>
  <c r="K338" i="2"/>
  <c r="J337" i="2"/>
  <c r="Q41" i="3" l="1"/>
  <c r="R41" i="3" s="1"/>
  <c r="M338" i="3"/>
  <c r="G338" i="3"/>
  <c r="Q41" i="2"/>
  <c r="R41" i="2" s="1"/>
  <c r="M338" i="2"/>
  <c r="G338" i="2"/>
  <c r="H338" i="3" l="1"/>
  <c r="I338" i="3"/>
  <c r="H338" i="2"/>
  <c r="I338" i="2"/>
  <c r="J338" i="3" l="1"/>
  <c r="K339" i="3"/>
  <c r="J338" i="2"/>
  <c r="K339" i="2"/>
  <c r="M339" i="3" l="1"/>
  <c r="G339" i="3"/>
  <c r="M339" i="2"/>
  <c r="G339" i="2"/>
  <c r="H339" i="3" l="1"/>
  <c r="I339" i="3"/>
  <c r="H339" i="2"/>
  <c r="I339" i="2"/>
  <c r="J339" i="3" l="1"/>
  <c r="K340" i="3"/>
  <c r="K340" i="2"/>
  <c r="J339" i="2"/>
  <c r="M340" i="3" l="1"/>
  <c r="G340" i="3"/>
  <c r="M340" i="2"/>
  <c r="G340" i="2"/>
  <c r="H340" i="3" l="1"/>
  <c r="I340" i="3"/>
  <c r="H340" i="2"/>
  <c r="I340" i="2"/>
  <c r="J340" i="3" l="1"/>
  <c r="K341" i="3"/>
  <c r="K341" i="2"/>
  <c r="J340" i="2"/>
  <c r="M341" i="3" l="1"/>
  <c r="G341" i="3"/>
  <c r="M341" i="2"/>
  <c r="G341" i="2"/>
  <c r="H341" i="3" l="1"/>
  <c r="I341" i="3"/>
  <c r="H341" i="2"/>
  <c r="I341" i="2"/>
  <c r="K342" i="3" l="1"/>
  <c r="J341" i="3"/>
  <c r="J341" i="2"/>
  <c r="K342" i="2"/>
  <c r="M342" i="3" l="1"/>
  <c r="G342" i="3"/>
  <c r="M342" i="2"/>
  <c r="G342" i="2"/>
  <c r="H342" i="3" l="1"/>
  <c r="I342" i="3"/>
  <c r="H342" i="2"/>
  <c r="I342" i="2"/>
  <c r="J342" i="3" l="1"/>
  <c r="K343" i="3"/>
  <c r="K343" i="2"/>
  <c r="J342" i="2"/>
  <c r="M343" i="3" l="1"/>
  <c r="G343" i="3"/>
  <c r="M343" i="2"/>
  <c r="G343" i="2"/>
  <c r="H343" i="3" l="1"/>
  <c r="I343" i="3"/>
  <c r="H343" i="2"/>
  <c r="I343" i="2"/>
  <c r="J343" i="3" l="1"/>
  <c r="K344" i="3"/>
  <c r="J343" i="2"/>
  <c r="K344" i="2"/>
  <c r="M344" i="3" l="1"/>
  <c r="G344" i="3"/>
  <c r="M344" i="2"/>
  <c r="G344" i="2"/>
  <c r="H344" i="3" l="1"/>
  <c r="I344" i="3"/>
  <c r="H344" i="2"/>
  <c r="I344" i="2"/>
  <c r="K345" i="3" l="1"/>
  <c r="J344" i="3"/>
  <c r="K345" i="2"/>
  <c r="J344" i="2"/>
  <c r="M345" i="3" l="1"/>
  <c r="G345" i="3"/>
  <c r="M345" i="2"/>
  <c r="G345" i="2"/>
  <c r="H345" i="3" l="1"/>
  <c r="I345" i="3"/>
  <c r="H345" i="2"/>
  <c r="I345" i="2"/>
  <c r="J345" i="3" l="1"/>
  <c r="K346" i="3"/>
  <c r="J345" i="2"/>
  <c r="K346" i="2"/>
  <c r="M346" i="3" l="1"/>
  <c r="G346" i="3"/>
  <c r="M346" i="2"/>
  <c r="G346" i="2"/>
  <c r="H346" i="3" l="1"/>
  <c r="I346" i="3"/>
  <c r="H346" i="2"/>
  <c r="I346" i="2"/>
  <c r="K347" i="3" l="1"/>
  <c r="J346" i="3"/>
  <c r="K347" i="2"/>
  <c r="J346" i="2"/>
  <c r="M347" i="3" l="1"/>
  <c r="G347" i="3"/>
  <c r="M347" i="2"/>
  <c r="G347" i="2"/>
  <c r="H347" i="3" l="1"/>
  <c r="I347" i="3"/>
  <c r="H347" i="2"/>
  <c r="I347" i="2"/>
  <c r="J347" i="3" l="1"/>
  <c r="K348" i="3"/>
  <c r="K348" i="2"/>
  <c r="J347" i="2"/>
  <c r="M348" i="3" l="1"/>
  <c r="G348" i="3"/>
  <c r="M348" i="2"/>
  <c r="G348" i="2"/>
  <c r="H348" i="3" l="1"/>
  <c r="I348" i="3"/>
  <c r="H348" i="2"/>
  <c r="I348" i="2"/>
  <c r="J348" i="3" l="1"/>
  <c r="K349" i="3"/>
  <c r="J348" i="2"/>
  <c r="K349" i="2"/>
  <c r="M349" i="3" l="1"/>
  <c r="G349" i="3"/>
  <c r="M349" i="2"/>
  <c r="G349" i="2"/>
  <c r="H349" i="3" l="1"/>
  <c r="I349" i="3"/>
  <c r="H349" i="2"/>
  <c r="I349" i="2"/>
  <c r="P42" i="3" l="1"/>
  <c r="J349" i="3"/>
  <c r="K350" i="3"/>
  <c r="P42" i="2"/>
  <c r="J349" i="2"/>
  <c r="K350" i="2"/>
  <c r="M350" i="3" l="1"/>
  <c r="G350" i="3"/>
  <c r="Q42" i="3"/>
  <c r="R42" i="3" s="1"/>
  <c r="M350" i="2"/>
  <c r="G350" i="2"/>
  <c r="Q42" i="2"/>
  <c r="R42" i="2" s="1"/>
  <c r="H350" i="3" l="1"/>
  <c r="I350" i="3"/>
  <c r="H350" i="2"/>
  <c r="I350" i="2"/>
  <c r="K351" i="3" l="1"/>
  <c r="J350" i="3"/>
  <c r="K351" i="2"/>
  <c r="J350" i="2"/>
  <c r="M351" i="3" l="1"/>
  <c r="G351" i="3"/>
  <c r="M351" i="2"/>
  <c r="G351" i="2"/>
  <c r="H351" i="3" l="1"/>
  <c r="I351" i="3"/>
  <c r="H351" i="2"/>
  <c r="I351" i="2"/>
  <c r="J351" i="3" l="1"/>
  <c r="K352" i="3"/>
  <c r="K352" i="2"/>
  <c r="J351" i="2"/>
  <c r="M352" i="3" l="1"/>
  <c r="G352" i="3"/>
  <c r="M352" i="2"/>
  <c r="G352" i="2"/>
  <c r="H352" i="3" l="1"/>
  <c r="I352" i="3"/>
  <c r="H352" i="2"/>
  <c r="I352" i="2"/>
  <c r="K353" i="3" l="1"/>
  <c r="J352" i="3"/>
  <c r="J352" i="2"/>
  <c r="K353" i="2"/>
  <c r="M353" i="3" l="1"/>
  <c r="G353" i="3"/>
  <c r="M353" i="2"/>
  <c r="G353" i="2"/>
  <c r="H353" i="3" l="1"/>
  <c r="I353" i="3"/>
  <c r="H353" i="2"/>
  <c r="I353" i="2"/>
  <c r="J353" i="3" l="1"/>
  <c r="K354" i="3"/>
  <c r="K354" i="2"/>
  <c r="J353" i="2"/>
  <c r="M354" i="3" l="1"/>
  <c r="G354" i="3"/>
  <c r="M354" i="2"/>
  <c r="G354" i="2"/>
  <c r="H354" i="3" l="1"/>
  <c r="I354" i="3"/>
  <c r="H354" i="2"/>
  <c r="I354" i="2"/>
  <c r="K355" i="3" l="1"/>
  <c r="J354" i="3"/>
  <c r="K355" i="2"/>
  <c r="J354" i="2"/>
  <c r="M355" i="3" l="1"/>
  <c r="G355" i="3"/>
  <c r="M355" i="2"/>
  <c r="G355" i="2"/>
  <c r="H355" i="3" l="1"/>
  <c r="I355" i="3"/>
  <c r="H355" i="2"/>
  <c r="I355" i="2"/>
  <c r="J355" i="3" l="1"/>
  <c r="K356" i="3"/>
  <c r="J355" i="2"/>
  <c r="K356" i="2"/>
  <c r="M356" i="3" l="1"/>
  <c r="G356" i="3"/>
  <c r="M356" i="2"/>
  <c r="G356" i="2"/>
  <c r="H356" i="3" l="1"/>
  <c r="I356" i="3"/>
  <c r="H356" i="2"/>
  <c r="I356" i="2"/>
  <c r="K357" i="3" l="1"/>
  <c r="J356" i="3"/>
  <c r="K357" i="2"/>
  <c r="J356" i="2"/>
  <c r="M357" i="3" l="1"/>
  <c r="G357" i="3"/>
  <c r="M357" i="2"/>
  <c r="G357" i="2"/>
  <c r="H357" i="3" l="1"/>
  <c r="I357" i="3"/>
  <c r="H357" i="2"/>
  <c r="I357" i="2"/>
  <c r="J357" i="3" l="1"/>
  <c r="K358" i="3"/>
  <c r="J357" i="2"/>
  <c r="K358" i="2"/>
  <c r="M358" i="3" l="1"/>
  <c r="G358" i="3"/>
  <c r="M358" i="2"/>
  <c r="G358" i="2"/>
  <c r="H358" i="3" l="1"/>
  <c r="I358" i="3"/>
  <c r="H358" i="2"/>
  <c r="I358" i="2"/>
  <c r="J358" i="3" l="1"/>
  <c r="K359" i="3"/>
  <c r="K359" i="2"/>
  <c r="J358" i="2"/>
  <c r="M359" i="3" l="1"/>
  <c r="G359" i="3"/>
  <c r="M359" i="2"/>
  <c r="G359" i="2"/>
  <c r="H359" i="3" l="1"/>
  <c r="I359" i="3"/>
  <c r="H359" i="2"/>
  <c r="I359" i="2"/>
  <c r="J359" i="3" l="1"/>
  <c r="K360" i="3"/>
  <c r="J359" i="2"/>
  <c r="K360" i="2"/>
  <c r="M360" i="3" l="1"/>
  <c r="G360" i="3"/>
  <c r="M360" i="2"/>
  <c r="G360" i="2"/>
  <c r="H360" i="3" l="1"/>
  <c r="I360" i="3"/>
  <c r="H360" i="2"/>
  <c r="I360" i="2"/>
  <c r="K361" i="3" l="1"/>
  <c r="J360" i="3"/>
  <c r="K361" i="2"/>
  <c r="J360" i="2"/>
  <c r="M361" i="3" l="1"/>
  <c r="G361" i="3"/>
  <c r="M361" i="2"/>
  <c r="G361" i="2"/>
  <c r="H361" i="3" l="1"/>
  <c r="I361" i="3"/>
  <c r="H361" i="2"/>
  <c r="I361" i="2"/>
  <c r="P43" i="3" l="1"/>
  <c r="J361" i="3"/>
  <c r="K362" i="3"/>
  <c r="P43" i="2"/>
  <c r="J361" i="2"/>
  <c r="K362" i="2"/>
  <c r="M362" i="3" l="1"/>
  <c r="G362" i="3"/>
  <c r="Q43" i="3"/>
  <c r="R43" i="3" s="1"/>
  <c r="M362" i="2"/>
  <c r="G362" i="2"/>
  <c r="Q43" i="2"/>
  <c r="R43" i="2" s="1"/>
  <c r="H362" i="3" l="1"/>
  <c r="J362" i="3" s="1"/>
  <c r="I362" i="3"/>
  <c r="H362" i="2"/>
  <c r="J362" i="2" s="1"/>
  <c r="I362" i="2"/>
  <c r="C21" i="1" l="1"/>
  <c r="F6" i="1" l="1"/>
  <c r="F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Meyer</author>
  </authors>
  <commentList>
    <comment ref="B19" authorId="0" shapeId="0" xr:uid="{E0C4AFBC-CB74-E041-B103-2E6CD6578799}">
      <text>
        <r>
          <rPr>
            <sz val="10"/>
            <color rgb="FF000000"/>
            <rFont val="Tahoma"/>
            <family val="2"/>
          </rPr>
          <t xml:space="preserve">If you do not buy points, at what return on investment could you invest the saved money?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If you would not invest the saved money at all, put 0 here. </t>
        </r>
      </text>
    </comment>
    <comment ref="B20" authorId="0" shapeId="0" xr:uid="{A2C2B6B1-BE2E-8946-9F8F-6F4F7E59AB14}">
      <text>
        <r>
          <rPr>
            <sz val="10"/>
            <color rgb="FF000000"/>
            <rFont val="Tahoma"/>
            <family val="2"/>
          </rPr>
          <t xml:space="preserve">How long do you intend to hold this property?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If you do not know, you can leave this blank.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<sst xmlns="http://schemas.openxmlformats.org/spreadsheetml/2006/main" count="89" uniqueCount="57">
  <si>
    <t>NPV</t>
  </si>
  <si>
    <t>Month</t>
  </si>
  <si>
    <t xml:space="preserve">Rate with points </t>
  </si>
  <si>
    <t>Payment with points</t>
  </si>
  <si>
    <t>Expected Hold (Months)</t>
  </si>
  <si>
    <t>What do I do?!</t>
  </si>
  <si>
    <t>Payment ($)</t>
  </si>
  <si>
    <t>Total Principal Paid</t>
  </si>
  <si>
    <t>Profit</t>
  </si>
  <si>
    <t>Year</t>
  </si>
  <si>
    <t>Principal/Year</t>
  </si>
  <si>
    <t>Points</t>
  </si>
  <si>
    <t>Inputs</t>
  </si>
  <si>
    <t>Results</t>
  </si>
  <si>
    <t>2 points</t>
  </si>
  <si>
    <t>Bank</t>
  </si>
  <si>
    <r>
      <rPr>
        <b/>
        <sz val="12"/>
        <color theme="1"/>
        <rFont val="Open Sans Regular"/>
      </rPr>
      <t>Instructions</t>
    </r>
    <r>
      <rPr>
        <sz val="11"/>
        <color theme="1"/>
        <rFont val="Open Sans Regular"/>
      </rPr>
      <t xml:space="preserve">
Input the details of your loan in the green cells below. Do not edit any cells that are not green. </t>
    </r>
  </si>
  <si>
    <t>Break even (months)</t>
  </si>
  <si>
    <t>Break even (years)</t>
  </si>
  <si>
    <t>Property price</t>
  </si>
  <si>
    <t>Down payment (%)</t>
  </si>
  <si>
    <t>Loan term (years)</t>
  </si>
  <si>
    <t>Base rate</t>
  </si>
  <si>
    <t>Base closing costs</t>
  </si>
  <si>
    <t>Base payment</t>
  </si>
  <si>
    <t>Closing costs with points</t>
  </si>
  <si>
    <t>Discount rate</t>
  </si>
  <si>
    <t>Intended loan hold (years)</t>
  </si>
  <si>
    <t>Net present value</t>
  </si>
  <si>
    <t>Time value of money</t>
  </si>
  <si>
    <t>1 point</t>
  </si>
  <si>
    <t>3 points</t>
  </si>
  <si>
    <t>4 points</t>
  </si>
  <si>
    <t>5 points</t>
  </si>
  <si>
    <t>Closing cost differential</t>
  </si>
  <si>
    <t>The "other" way</t>
  </si>
  <si>
    <t>Expected cash flow</t>
  </si>
  <si>
    <t>Present value</t>
  </si>
  <si>
    <t>Bank profit</t>
  </si>
  <si>
    <t>Purchase price</t>
  </si>
  <si>
    <t>Loan amount (principal)</t>
  </si>
  <si>
    <t>Annual interest rate</t>
  </si>
  <si>
    <t>Term (years)</t>
  </si>
  <si>
    <t>Payments per year</t>
  </si>
  <si>
    <t>Total payments</t>
  </si>
  <si>
    <t>Payment per period</t>
  </si>
  <si>
    <t>Sum of payments</t>
  </si>
  <si>
    <t>Interest cost</t>
  </si>
  <si>
    <t>Payment number</t>
  </si>
  <si>
    <t>Interest paid</t>
  </si>
  <si>
    <t>Principal paid</t>
  </si>
  <si>
    <t>Total interest paid</t>
  </si>
  <si>
    <t>Total principal paid</t>
  </si>
  <si>
    <t>Principal balance</t>
  </si>
  <si>
    <t>Sale price</t>
  </si>
  <si>
    <t>Principal per year</t>
  </si>
  <si>
    <t>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</si>
</sst>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</numFmts>
  <fonts count="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1"/>
      <color theme="1"/>
      <name val="Open Sans Regular"/>
    </font>
    <font>
      <sz val="11"/>
      <color theme="1"/>
      <name val="Open Sans Regular"/>
    </font>
    <font>
      <b/>
      <sz val="12"/>
      <color theme="1"/>
      <name val="Open Sans Regular"/>
    </font>
    <font>
      <sz val="11"/>
      <color rgb="FFFF0000"/>
      <name val="Open Sans Regula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8">
    <xf numFmtId="0" fontId="0" fillId="0" borderId="0" xfId="0"/>
    <xf numFmtId="0" fontId="4" fillId="0" borderId="1" xfId="0" applyFont="1" applyBorder="1"/>
    <xf numFmtId="0" fontId="4" fillId="0" borderId="0" xfId="0" applyFont="1" applyFill="1" applyBorder="1"/>
    <xf numFmtId="0" fontId="5" fillId="0" borderId="0" xfId="0" applyFont="1"/>
    <xf numFmtId="10" fontId="5" fillId="0" borderId="0" xfId="0" applyNumberFormat="1" applyFont="1"/>
    <xf numFmtId="9" fontId="5" fillId="0" borderId="0" xfId="0" applyNumberFormat="1" applyFont="1"/>
    <xf numFmtId="0" fontId="5" fillId="0" borderId="0" xfId="0" applyFont="1" applyBorder="1" applyAlignment="1">
      <alignment horizontal="left"/>
    </xf>
    <xf numFmtId="44" fontId="5" fillId="0" borderId="0" xfId="0" applyNumberFormat="1" applyFont="1" applyBorder="1"/>
    <xf numFmtId="164" fontId="5" fillId="0" borderId="0" xfId="0" applyNumberFormat="1" applyFont="1"/>
    <xf numFmtId="44" fontId="5" fillId="0" borderId="0" xfId="2" applyFont="1"/>
    <xf numFmtId="44" fontId="5" fillId="0" borderId="0" xfId="0" applyNumberFormat="1" applyFont="1"/>
    <xf numFmtId="43" fontId="5" fillId="3" borderId="2" xfId="0" applyNumberFormat="1" applyFont="1" applyFill="1" applyBorder="1"/>
    <xf numFmtId="0" fontId="5" fillId="0" borderId="0" xfId="0" applyFont="1" applyAlignment="1">
      <alignment horizontal="left"/>
    </xf>
    <xf numFmtId="44" fontId="5" fillId="0" borderId="0" xfId="2" applyNumberFormat="1" applyFont="1"/>
    <xf numFmtId="0" fontId="4" fillId="0" borderId="2" xfId="0" applyFont="1" applyBorder="1"/>
    <xf numFmtId="164" fontId="5" fillId="2" borderId="2" xfId="2" applyNumberFormat="1" applyFont="1" applyFill="1" applyBorder="1" applyProtection="1">
      <protection locked="0"/>
    </xf>
    <xf numFmtId="8" fontId="5" fillId="3" borderId="2" xfId="0" applyNumberFormat="1" applyFont="1" applyFill="1" applyBorder="1"/>
    <xf numFmtId="9" fontId="5" fillId="2" borderId="2" xfId="2" applyNumberFormat="1" applyFont="1" applyFill="1" applyBorder="1" applyProtection="1">
      <protection locked="0"/>
    </xf>
    <xf numFmtId="165" fontId="5" fillId="3" borderId="2" xfId="0" applyNumberFormat="1" applyFont="1" applyFill="1" applyBorder="1" applyAlignment="1">
      <alignment horizontal="right"/>
    </xf>
    <xf numFmtId="164" fontId="5" fillId="0" borderId="2" xfId="2" applyNumberFormat="1" applyFont="1" applyBorder="1"/>
    <xf numFmtId="165" fontId="5" fillId="3" borderId="2" xfId="0" applyNumberFormat="1" applyFont="1" applyFill="1" applyBorder="1"/>
    <xf numFmtId="10" fontId="5" fillId="2" borderId="2" xfId="3" applyNumberFormat="1" applyFont="1" applyFill="1" applyBorder="1" applyProtection="1">
      <protection locked="0"/>
    </xf>
    <xf numFmtId="44" fontId="5" fillId="0" borderId="2" xfId="2" applyNumberFormat="1" applyFont="1" applyBorder="1" applyProtection="1"/>
    <xf numFmtId="164" fontId="5" fillId="0" borderId="2" xfId="2" applyNumberFormat="1" applyFont="1" applyFill="1" applyBorder="1"/>
    <xf numFmtId="1" fontId="5" fillId="0" borderId="0" xfId="0" applyNumberFormat="1" applyFont="1"/>
    <xf numFmtId="10" fontId="5" fillId="0" borderId="2" xfId="3" applyNumberFormat="1" applyFont="1" applyFill="1" applyBorder="1"/>
    <xf numFmtId="8" fontId="5" fillId="0" borderId="0" xfId="0" applyNumberFormat="1" applyFont="1"/>
    <xf numFmtId="44" fontId="5" fillId="0" borderId="2" xfId="2" applyNumberFormat="1" applyFont="1" applyFill="1" applyBorder="1"/>
    <xf numFmtId="9" fontId="5" fillId="0" borderId="2" xfId="3" applyFont="1" applyBorder="1"/>
    <xf numFmtId="9" fontId="5" fillId="2" borderId="2" xfId="3" applyFont="1" applyFill="1" applyBorder="1" applyAlignment="1" applyProtection="1">
      <alignment horizontal="right"/>
      <protection locked="0"/>
    </xf>
    <xf numFmtId="165" fontId="5" fillId="2" borderId="2" xfId="1" applyNumberFormat="1" applyFont="1" applyFill="1" applyBorder="1" applyAlignment="1" applyProtection="1">
      <alignment horizontal="right"/>
      <protection locked="0"/>
    </xf>
    <xf numFmtId="37" fontId="5" fillId="0" borderId="0" xfId="0" applyNumberFormat="1" applyFont="1"/>
    <xf numFmtId="165" fontId="5" fillId="0" borderId="0" xfId="0" applyNumberFormat="1" applyFont="1"/>
    <xf numFmtId="164" fontId="5" fillId="0" borderId="0" xfId="2" applyNumberFormat="1" applyFont="1"/>
    <xf numFmtId="164" fontId="5" fillId="0" borderId="0" xfId="2" applyNumberFormat="1" applyFont="1" applyBorder="1"/>
    <xf numFmtId="165" fontId="5" fillId="0" borderId="0" xfId="1" applyNumberFormat="1" applyFont="1"/>
    <xf numFmtId="0" fontId="4" fillId="0" borderId="0" xfId="0" applyFont="1"/>
    <xf numFmtId="44" fontId="7" fillId="0" borderId="0" xfId="0" applyNumberFormat="1" applyFont="1"/>
    <xf numFmtId="9" fontId="7" fillId="0" borderId="0" xfId="3" applyFont="1"/>
    <xf numFmtId="6" fontId="5" fillId="0" borderId="0" xfId="0" applyNumberFormat="1" applyFont="1"/>
    <xf numFmtId="0" fontId="7" fillId="0" borderId="0" xfId="0" applyFont="1"/>
    <xf numFmtId="8" fontId="5" fillId="0" borderId="0" xfId="2" applyNumberFormat="1" applyFont="1"/>
    <xf numFmtId="0" fontId="5" fillId="0" borderId="0" xfId="0" applyFont="1" applyAlignment="1">
      <alignment horizontal="right"/>
    </xf>
    <xf numFmtId="166" fontId="5" fillId="0" borderId="0" xfId="3" applyNumberFormat="1" applyFont="1"/>
    <xf numFmtId="167" fontId="5" fillId="2" borderId="2" xfId="1" applyNumberFormat="1" applyFont="1" applyFill="1" applyBorder="1" applyProtection="1">
      <protection locked="0"/>
    </xf>
    <xf numFmtId="0" fontId="6" fillId="4" borderId="2" xfId="0" applyFon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Break even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NPV!$E$1</c:f>
              <c:strCache>
                <c:ptCount val="1"/>
                <c:pt idx="0">
                  <c:v>NPV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NPV!$E$2:$E$362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-5600</c:v>
                </c:pt>
                <c:pt idx="1">
                  <c:v>-5524.6232413252201</c:v>
                </c:pt>
                <c:pt idx="2">
                  <c:v>-5449.3719015500656</c:v>
                </c:pt>
                <c:pt idx="3">
                  <c:v>-5374.2457719908434</c:v>
                </c:pt>
                <c:pt idx="4">
                  <c:v>-5299.2446443110875</c:v>
                </c:pt>
                <c:pt idx="5">
                  <c:v>-5224.368310520982</c:v>
                </c:pt>
                <c:pt idx="6">
                  <c:v>-5149.6165629767829</c:v>
                </c:pt>
                <c:pt idx="7">
                  <c:v>-5074.989194380245</c:v>
                </c:pt>
                <c:pt idx="8">
                  <c:v>-5000.4859977780443</c:v>
                </c:pt>
                <c:pt idx="9">
                  <c:v>-4926.1067665612045</c:v>
                </c:pt>
                <c:pt idx="10">
                  <c:v>-4851.8512944645263</c:v>
                </c:pt>
                <c:pt idx="11">
                  <c:v>-4777.7193755660119</c:v>
                </c:pt>
                <c:pt idx="12">
                  <c:v>-4703.7108042862974</c:v>
                </c:pt>
                <c:pt idx="13">
                  <c:v>-4629.8253753880799</c:v>
                </c:pt>
                <c:pt idx="14">
                  <c:v>-4556.06288397555</c:v>
                </c:pt>
                <c:pt idx="15">
                  <c:v>-4482.4231254938231</c:v>
                </c:pt>
                <c:pt idx="16">
                  <c:v>-4408.9058957283714</c:v>
                </c:pt>
                <c:pt idx="17">
                  <c:v>-4335.5109908044597</c:v>
                </c:pt>
                <c:pt idx="18">
                  <c:v>-4262.2382071865777</c:v>
                </c:pt>
                <c:pt idx="19">
                  <c:v>-4189.0873416778768</c:v>
                </c:pt>
                <c:pt idx="20">
                  <c:v>-4116.0581914196064</c:v>
                </c:pt>
                <c:pt idx="21">
                  <c:v>-4043.1505538905512</c:v>
                </c:pt>
                <c:pt idx="22">
                  <c:v>-3970.3642269064699</c:v>
                </c:pt>
                <c:pt idx="23">
                  <c:v>-3897.6990086195333</c:v>
                </c:pt>
                <c:pt idx="24">
                  <c:v>-3825.1546975177662</c:v>
                </c:pt>
                <c:pt idx="25">
                  <c:v>-3752.731092424488</c:v>
                </c:pt>
                <c:pt idx="26">
                  <c:v>-3680.4279924977545</c:v>
                </c:pt>
                <c:pt idx="27">
                  <c:v>-3608.2451972298009</c:v>
                </c:pt>
                <c:pt idx="28">
                  <c:v>-3536.1825064464861</c:v>
                </c:pt>
                <c:pt idx="29">
                  <c:v>-3464.2397203067376</c:v>
                </c:pt>
                <c:pt idx="30">
                  <c:v>-3392.4166393019968</c:v>
                </c:pt>
                <c:pt idx="31">
                  <c:v>-3320.7130642556667</c:v>
                </c:pt>
                <c:pt idx="32">
                  <c:v>-3249.1287963225586</c:v>
                </c:pt>
                <c:pt idx="33">
                  <c:v>-3177.6636369883408</c:v>
                </c:pt>
                <c:pt idx="34">
                  <c:v>-3106.3173880689887</c:v>
                </c:pt>
                <c:pt idx="35">
                  <c:v>-3035.0898517102346</c:v>
                </c:pt>
                <c:pt idx="36">
                  <c:v>-2963.9808303870191</c:v>
                </c:pt>
                <c:pt idx="37">
                  <c:v>-2892.9901269029438</c:v>
                </c:pt>
                <c:pt idx="38">
                  <c:v>-2822.1175443897237</c:v>
                </c:pt>
                <c:pt idx="39">
                  <c:v>-2751.3628863066419</c:v>
                </c:pt>
                <c:pt idx="40">
                  <c:v>-2680.7259564400047</c:v>
                </c:pt>
                <c:pt idx="41">
                  <c:v>-2610.2065589025965</c:v>
                </c:pt>
                <c:pt idx="42">
                  <c:v>-2539.8044981331373</c:v>
                </c:pt>
                <c:pt idx="43">
                  <c:v>-2469.5195788957403</c:v>
                </c:pt>
                <c:pt idx="44">
                  <c:v>-2399.3516062793706</c:v>
                </c:pt>
                <c:pt idx="45">
                  <c:v>-2329.3003856973046</c:v>
                </c:pt>
                <c:pt idx="46">
                  <c:v>-2259.3657228865895</c:v>
                </c:pt>
                <c:pt idx="47">
                  <c:v>-2189.5474239075065</c:v>
                </c:pt>
                <c:pt idx="48">
                  <c:v>-2119.8452951430309</c:v>
                </c:pt>
                <c:pt idx="49">
                  <c:v>-2050.2591432982963</c:v>
                </c:pt>
                <c:pt idx="50">
                  <c:v>-1980.788775400059</c:v>
                </c:pt>
                <c:pt idx="51">
                  <c:v>-1911.4339987961614</c:v>
                </c:pt>
                <c:pt idx="52">
                  <c:v>-1842.1946211549991</c:v>
                </c:pt>
                <c:pt idx="53">
                  <c:v>-1773.0704504649871</c:v>
                </c:pt>
                <c:pt idx="54">
                  <c:v>-1704.0612950340264</c:v>
                </c:pt>
                <c:pt idx="55">
                  <c:v>-1635.1669634889743</c:v>
                </c:pt>
                <c:pt idx="56">
                  <c:v>-1566.3872647751118</c:v>
                </c:pt>
                <c:pt idx="57">
                  <c:v>-1497.7220081556152</c:v>
                </c:pt>
                <c:pt idx="58">
                  <c:v>-1429.1710032110263</c:v>
                </c:pt>
                <c:pt idx="59">
                  <c:v>-1360.7340598387245</c:v>
                </c:pt>
                <c:pt idx="60">
                  <c:v>-1292.4109882524001</c:v>
                </c:pt>
                <c:pt idx="61">
                  <c:v>-1224.201598981527</c:v>
                </c:pt>
                <c:pt idx="62">
                  <c:v>-1156.1057028708385</c:v>
                </c:pt>
                <c:pt idx="63">
                  <c:v>-1088.1231110798017</c:v>
                </c:pt>
                <c:pt idx="64">
                  <c:v>-1020.2536350820944</c:v>
                </c:pt>
                <c:pt idx="65">
                  <c:v>-952.49708666508218</c:v>
                </c:pt>
                <c:pt idx="66">
                  <c:v>-884.85327792929615</c:v>
                </c:pt>
                <c:pt idx="67">
                  <c:v>-817.32202128791255</c:v>
                </c:pt>
                <c:pt idx="68">
                  <c:v>-749.90312946623169</c:v>
                </c:pt>
                <c:pt idx="69">
                  <c:v>-682.5964155011593</c:v>
                </c:pt>
                <c:pt idx="70">
                  <c:v>-615.40169274068774</c:v>
                </c:pt>
                <c:pt idx="71">
                  <c:v>-548.31877484337826</c:v>
                </c:pt>
                <c:pt idx="72">
                  <c:v>-481.34747577784475</c:v>
                </c:pt>
                <c:pt idx="73">
                  <c:v>-414.48760982223723</c:v>
                </c:pt>
                <c:pt idx="74">
                  <c:v>-347.73899156372727</c:v>
                </c:pt>
                <c:pt idx="75">
                  <c:v>-281.1014358979935</c:v>
                </c:pt>
                <c:pt idx="76">
                  <c:v>-214.57475802870854</c:v>
                </c:pt>
                <c:pt idx="77">
                  <c:v>-148.15877346702641</c:v>
                </c:pt>
                <c:pt idx="78">
                  <c:v>-81.853298031070864</c:v>
                </c:pt>
                <c:pt idx="79">
                  <c:v>-15.658147845424736</c:v>
                </c:pt>
                <c:pt idx="80">
                  <c:v>50.42686065938004</c:v>
                </c:pt>
                <c:pt idx="81">
                  <c:v>116.4019107473715</c:v>
                </c:pt>
                <c:pt idx="82">
                  <c:v>182.26718537764583</c:v>
                </c:pt>
                <c:pt idx="83">
                  <c:v>248.02286720487479</c:v>
                </c:pt>
                <c:pt idx="84">
                  <c:v>313.66913857981217</c:v>
                </c:pt>
                <c:pt idx="85">
                  <c:v>379.20618154979957</c:v>
                </c:pt>
                <c:pt idx="86">
                  <c:v>444.63417785927118</c:v>
                </c:pt>
                <c:pt idx="87">
                  <c:v>509.95330895025779</c:v>
                </c:pt>
                <c:pt idx="88">
                  <c:v>575.16375596289004</c:v>
                </c:pt>
                <c:pt idx="89">
                  <c:v>640.26569973590063</c:v>
                </c:pt>
                <c:pt idx="90">
                  <c:v>705.25932080712573</c:v>
                </c:pt>
                <c:pt idx="91">
                  <c:v>770.14479941400612</c:v>
                </c:pt>
                <c:pt idx="92">
                  <c:v>834.92231549408632</c:v>
                </c:pt>
                <c:pt idx="93">
                  <c:v>899.5920486855141</c:v>
                </c:pt>
                <c:pt idx="94">
                  <c:v>964.1541783275386</c:v>
                </c:pt>
                <c:pt idx="95">
                  <c:v>1028.6088834610073</c:v>
                </c:pt>
                <c:pt idx="96">
                  <c:v>1092.9563428288629</c:v>
                </c:pt>
                <c:pt idx="97">
                  <c:v>1157.1967348766389</c:v>
                </c:pt>
                <c:pt idx="98">
                  <c:v>1221.3302377529542</c:v>
                </c:pt>
                <c:pt idx="99">
                  <c:v>1285.3570293100079</c:v>
                </c:pt>
                <c:pt idx="100">
                  <c:v>1349.2772871040713</c:v>
                </c:pt>
                <c:pt idx="101">
                  <c:v>1413.0911883959816</c:v>
                </c:pt>
                <c:pt idx="102">
                  <c:v>1476.7989101516325</c:v>
                </c:pt>
                <c:pt idx="103">
                  <c:v>1540.4006290424654</c:v>
                </c:pt>
                <c:pt idx="104">
                  <c:v>1603.896521445959</c:v>
                </c:pt>
                <c:pt idx="105">
                  <c:v>1667.286763446119</c:v>
                </c:pt>
                <c:pt idx="106">
                  <c:v>1730.5715308339661</c:v>
                </c:pt>
                <c:pt idx="107">
                  <c:v>1793.7509991080231</c:v>
                </c:pt>
                <c:pt idx="108">
                  <c:v>1856.8253434748019</c:v>
                </c:pt>
                <c:pt idx="109">
                  <c:v>1919.7947388492901</c:v>
                </c:pt>
                <c:pt idx="110">
                  <c:v>1982.6593598554346</c:v>
                </c:pt>
                <c:pt idx="111">
                  <c:v>2045.419380826627</c:v>
                </c:pt>
                <c:pt idx="112">
                  <c:v>2108.074975806187</c:v>
                </c:pt>
                <c:pt idx="113">
                  <c:v>2170.6263185478442</c:v>
                </c:pt>
                <c:pt idx="114">
                  <c:v>2233.073582516221</c:v>
                </c:pt>
                <c:pt idx="115">
                  <c:v>2295.4169408873122</c:v>
                </c:pt>
                <c:pt idx="116">
                  <c:v>2357.6565665489675</c:v>
                </c:pt>
                <c:pt idx="117">
                  <c:v>2419.7926321013688</c:v>
                </c:pt>
                <c:pt idx="118">
                  <c:v>2481.8253098575096</c:v>
                </c:pt>
                <c:pt idx="119">
                  <c:v>2543.7547718436736</c:v>
                </c:pt>
                <c:pt idx="120">
                  <c:v>2605.5811897999106</c:v>
                </c:pt>
                <c:pt idx="121">
                  <c:v>2667.3047351805135</c:v>
                </c:pt>
                <c:pt idx="122">
                  <c:v>2728.9255791544929</c:v>
                </c:pt>
                <c:pt idx="123">
                  <c:v>2790.4438926060529</c:v>
                </c:pt>
                <c:pt idx="124">
                  <c:v>2851.8598461350648</c:v>
                </c:pt>
                <c:pt idx="125">
                  <c:v>2913.173610057539</c:v>
                </c:pt>
                <c:pt idx="126">
                  <c:v>2974.3853544060989</c:v>
                </c:pt>
                <c:pt idx="127">
                  <c:v>3035.4952489304519</c:v>
                </c:pt>
                <c:pt idx="128">
                  <c:v>3096.5034630978589</c:v>
                </c:pt>
                <c:pt idx="129">
                  <c:v>3157.4101660936062</c:v>
                </c:pt>
                <c:pt idx="130">
                  <c:v>3218.2155268214738</c:v>
                </c:pt>
                <c:pt idx="131">
                  <c:v>3278.9197139042035</c:v>
                </c:pt>
                <c:pt idx="132">
                  <c:v>3339.5228956839669</c:v>
                </c:pt>
                <c:pt idx="133">
                  <c:v>3400.0252402228325</c:v>
                </c:pt>
                <c:pt idx="134">
                  <c:v>3460.4269153032305</c:v>
                </c:pt>
                <c:pt idx="135">
                  <c:v>3520.7280884284201</c:v>
                </c:pt>
                <c:pt idx="136">
                  <c:v>3580.9289268229518</c:v>
                </c:pt>
                <c:pt idx="137">
                  <c:v>3641.0295974331334</c:v>
                </c:pt>
                <c:pt idx="138">
                  <c:v>3701.0302669274911</c:v>
                </c:pt>
                <c:pt idx="139">
                  <c:v>3760.9311016972324</c:v>
                </c:pt>
                <c:pt idx="140">
                  <c:v>3820.7322678567079</c:v>
                </c:pt>
                <c:pt idx="141">
                  <c:v>3880.4339312438715</c:v>
                </c:pt>
                <c:pt idx="142">
                  <c:v>3940.0362574207402</c:v>
                </c:pt>
                <c:pt idx="143">
                  <c:v>3999.5394116738539</c:v>
                </c:pt>
                <c:pt idx="144">
                  <c:v>4058.9435590147327</c:v>
                </c:pt>
                <c:pt idx="145">
                  <c:v>4118.2488641803357</c:v>
                </c:pt>
                <c:pt idx="146">
                  <c:v>4177.4554916335164</c:v>
                </c:pt>
                <c:pt idx="147">
                  <c:v>4236.5636055634805</c:v>
                </c:pt>
                <c:pt idx="148">
                  <c:v>4295.5733698862405</c:v>
                </c:pt>
                <c:pt idx="149">
                  <c:v>4354.4849482450691</c:v>
                </c:pt>
                <c:pt idx="150">
                  <c:v>4413.2985040109543</c:v>
                </c:pt>
                <c:pt idx="151">
                  <c:v>4472.0142002830526</c:v>
                </c:pt>
                <c:pt idx="152">
                  <c:v>4530.6321998891408</c:v>
                </c:pt>
                <c:pt idx="153">
                  <c:v>4589.1526653860674</c:v>
                </c:pt>
                <c:pt idx="154">
                  <c:v>4647.5757590602034</c:v>
                </c:pt>
                <c:pt idx="155">
                  <c:v>4705.9016429278936</c:v>
                </c:pt>
                <c:pt idx="156">
                  <c:v>4764.130478735904</c:v>
                </c:pt>
                <c:pt idx="157">
                  <c:v>4822.2624279618713</c:v>
                </c:pt>
                <c:pt idx="158">
                  <c:v>4880.2976518147498</c:v>
                </c:pt>
                <c:pt idx="159">
                  <c:v>4938.2363112352614</c:v>
                </c:pt>
                <c:pt idx="160">
                  <c:v>4996.0785668963372</c:v>
                </c:pt>
                <c:pt idx="161">
                  <c:v>5053.8245792035677</c:v>
                </c:pt>
                <c:pt idx="162">
                  <c:v>5111.4745082956451</c:v>
                </c:pt>
                <c:pt idx="163">
                  <c:v>5169.0285140448068</c:v>
                </c:pt>
                <c:pt idx="164">
                  <c:v>5226.4867560572811</c:v>
                </c:pt>
                <c:pt idx="165">
                  <c:v>5283.8493936737286</c:v>
                </c:pt>
                <c:pt idx="166">
                  <c:v>5341.1165859696821</c:v>
                </c:pt>
                <c:pt idx="167">
                  <c:v>5398.2884917559923</c:v>
                </c:pt>
                <c:pt idx="168">
                  <c:v>5455.3652695792634</c:v>
                </c:pt>
                <c:pt idx="169">
                  <c:v>5512.3470777222965</c:v>
                </c:pt>
                <c:pt idx="170">
                  <c:v>5569.2340742045253</c:v>
                </c:pt>
                <c:pt idx="171">
                  <c:v>5626.026416782458</c:v>
                </c:pt>
                <c:pt idx="172">
                  <c:v>5682.7242629501116</c:v>
                </c:pt>
                <c:pt idx="173">
                  <c:v>5739.3277699394494</c:v>
                </c:pt>
                <c:pt idx="174">
                  <c:v>5795.8370947208177</c:v>
                </c:pt>
                <c:pt idx="175">
                  <c:v>5852.2523940033825</c:v>
                </c:pt>
                <c:pt idx="176">
                  <c:v>5908.5738242355601</c:v>
                </c:pt>
                <c:pt idx="177">
                  <c:v>5964.8015416054541</c:v>
                </c:pt>
                <c:pt idx="178">
                  <c:v>6020.935702041289</c:v>
                </c:pt>
                <c:pt idx="179">
                  <c:v>6076.9764612118397</c:v>
                </c:pt>
                <c:pt idx="180">
                  <c:v>6132.9239745268651</c:v>
                </c:pt>
                <c:pt idx="181">
                  <c:v>6188.7783971375393</c:v>
                </c:pt>
                <c:pt idx="182">
                  <c:v>6244.5398839368809</c:v>
                </c:pt>
                <c:pt idx="183">
                  <c:v>6300.208589560184</c:v>
                </c:pt>
                <c:pt idx="184">
                  <c:v>6355.784668385445</c:v>
                </c:pt>
                <c:pt idx="185">
                  <c:v>6411.2682745337916</c:v>
                </c:pt>
                <c:pt idx="186">
                  <c:v>6466.6595618699121</c:v>
                </c:pt>
                <c:pt idx="187">
                  <c:v>6521.9586840024776</c:v>
                </c:pt>
                <c:pt idx="188">
                  <c:v>6577.1657942845732</c:v>
                </c:pt>
                <c:pt idx="189">
                  <c:v>6632.2810458141194</c:v>
                </c:pt>
                <c:pt idx="190">
                  <c:v>6687.3045914342993</c:v>
                </c:pt>
                <c:pt idx="191">
                  <c:v>6742.2365837339794</c:v>
                </c:pt>
                <c:pt idx="192">
                  <c:v>6797.0771750481354</c:v>
                </c:pt>
                <c:pt idx="193">
                  <c:v>6851.8265174582748</c:v>
                </c:pt>
                <c:pt idx="194">
                  <c:v>6906.4847627928566</c:v>
                </c:pt>
                <c:pt idx="195">
                  <c:v>6961.0520626277139</c:v>
                </c:pt>
                <c:pt idx="196">
                  <c:v>7015.5285682864733</c:v>
                </c:pt>
                <c:pt idx="197">
                  <c:v>7069.914430840975</c:v>
                </c:pt>
                <c:pt idx="198">
                  <c:v>7124.2098011116923</c:v>
                </c:pt>
                <c:pt idx="199">
                  <c:v>7178.4148296681487</c:v>
                </c:pt>
                <c:pt idx="200">
                  <c:v>7232.5296668293367</c:v>
                </c:pt>
                <c:pt idx="201">
                  <c:v>7286.5544626641331</c:v>
                </c:pt>
                <c:pt idx="202">
                  <c:v>7340.4893669917165</c:v>
                </c:pt>
                <c:pt idx="203">
                  <c:v>7394.334529381983</c:v>
                </c:pt>
                <c:pt idx="204">
                  <c:v>7448.0900991559593</c:v>
                </c:pt>
                <c:pt idx="205">
                  <c:v>7501.7562253862188</c:v>
                </c:pt>
                <c:pt idx="206">
                  <c:v>7555.3330568972933</c:v>
                </c:pt>
                <c:pt idx="207">
                  <c:v>7608.8207422660862</c:v>
                </c:pt>
                <c:pt idx="208">
                  <c:v>7662.2194298222857</c:v>
                </c:pt>
                <c:pt idx="209">
                  <c:v>7715.5292676487743</c:v>
                </c:pt>
                <c:pt idx="210">
                  <c:v>7768.7504035820411</c:v>
                </c:pt>
                <c:pt idx="211">
                  <c:v>7821.88298521259</c:v>
                </c:pt>
                <c:pt idx="212">
                  <c:v>7874.9271598853511</c:v>
                </c:pt>
                <c:pt idx="213">
                  <c:v>7927.8830747000875</c:v>
                </c:pt>
                <c:pt idx="214">
                  <c:v>7980.7508765118046</c:v>
                </c:pt>
                <c:pt idx="215">
                  <c:v>8033.5307119311556</c:v>
                </c:pt>
                <c:pt idx="216">
                  <c:v>8086.2227273248509</c:v>
                </c:pt>
                <c:pt idx="217">
                  <c:v>8138.827068816061</c:v>
                </c:pt>
                <c:pt idx="218">
                  <c:v>8191.3438822848229</c:v>
                </c:pt>
                <c:pt idx="219">
                  <c:v>8243.7733133684451</c:v>
                </c:pt>
                <c:pt idx="220">
                  <c:v>8296.115507461911</c:v>
                </c:pt>
                <c:pt idx="221">
                  <c:v>8348.370609718284</c:v>
                </c:pt>
                <c:pt idx="222">
                  <c:v>8400.5387650491048</c:v>
                </c:pt>
                <c:pt idx="223">
                  <c:v>8452.6201181247998</c:v>
                </c:pt>
                <c:pt idx="224">
                  <c:v>8504.6148133750776</c:v>
                </c:pt>
                <c:pt idx="225">
                  <c:v>8556.522994989331</c:v>
                </c:pt>
                <c:pt idx="226">
                  <c:v>8608.344806917039</c:v>
                </c:pt>
                <c:pt idx="227">
                  <c:v>8660.0803928681617</c:v>
                </c:pt>
                <c:pt idx="228">
                  <c:v>8711.7298963135418</c:v>
                </c:pt>
                <c:pt idx="229">
                  <c:v>8763.2934604853035</c:v>
                </c:pt>
                <c:pt idx="230">
                  <c:v>8814.7712283772453</c:v>
                </c:pt>
                <c:pt idx="231">
                  <c:v>8866.1633427452398</c:v>
                </c:pt>
                <c:pt idx="232">
                  <c:v>8917.4699461076307</c:v>
                </c:pt>
                <c:pt idx="233">
                  <c:v>8968.6911807456236</c:v>
                </c:pt>
                <c:pt idx="234">
                  <c:v>9019.8271887036881</c:v>
                </c:pt>
                <c:pt idx="235">
                  <c:v>9070.8781117899416</c:v>
                </c:pt>
                <c:pt idx="236">
                  <c:v>9121.8440915765514</c:v>
                </c:pt>
                <c:pt idx="237">
                  <c:v>9172.7252694001218</c:v>
                </c:pt>
                <c:pt idx="238">
                  <c:v>9223.5217863620874</c:v>
                </c:pt>
                <c:pt idx="239">
                  <c:v>9274.2337833291094</c:v>
                </c:pt>
                <c:pt idx="240">
                  <c:v>9324.861400933456</c:v>
                </c:pt>
                <c:pt idx="241">
                  <c:v>9375.4047795734041</c:v>
                </c:pt>
                <c:pt idx="242">
                  <c:v>9425.8640594136177</c:v>
                </c:pt>
                <c:pt idx="243">
                  <c:v>9476.2393803855448</c:v>
                </c:pt>
                <c:pt idx="244">
                  <c:v>9526.5308821878007</c:v>
                </c:pt>
                <c:pt idx="245">
                  <c:v>9576.7387042865594</c:v>
                </c:pt>
                <c:pt idx="246">
                  <c:v>9626.8629859159355</c:v>
                </c:pt>
                <c:pt idx="247">
                  <c:v>9676.9038660783754</c:v>
                </c:pt>
                <c:pt idx="248">
                  <c:v>9726.8614835450371</c:v>
                </c:pt>
                <c:pt idx="249">
                  <c:v>9776.7359768561801</c:v>
                </c:pt>
                <c:pt idx="250">
                  <c:v>9826.5274843215466</c:v>
                </c:pt>
                <c:pt idx="251">
                  <c:v>9876.2361440207478</c:v>
                </c:pt>
                <c:pt idx="252">
                  <c:v>9925.8620938036456</c:v>
                </c:pt>
                <c:pt idx="253">
                  <c:v>9975.4054712907309</c:v>
                </c:pt>
                <c:pt idx="254">
                  <c:v>10024.866413873511</c:v>
                </c:pt>
                <c:pt idx="255">
                  <c:v>10074.245058714889</c:v>
                </c:pt>
                <c:pt idx="256">
                  <c:v>10123.541542749543</c:v>
                </c:pt>
                <c:pt idx="257">
                  <c:v>10172.756002684306</c:v>
                </c:pt>
                <c:pt idx="258">
                  <c:v>10221.888574998544</c:v>
                </c:pt>
                <c:pt idx="259">
                  <c:v>10270.939395944539</c:v>
                </c:pt>
                <c:pt idx="260">
                  <c:v>10319.908601547862</c:v>
                </c:pt>
                <c:pt idx="261">
                  <c:v>10368.796327607752</c:v>
                </c:pt>
                <c:pt idx="262">
                  <c:v>10417.602709697492</c:v>
                </c:pt>
                <c:pt idx="263">
                  <c:v>10466.327883164788</c:v>
                </c:pt>
                <c:pt idx="264">
                  <c:v>10514.971983132136</c:v>
                </c:pt>
                <c:pt idx="265">
                  <c:v>10563.535144497211</c:v>
                </c:pt>
                <c:pt idx="266">
                  <c:v>10612.017501933226</c:v>
                </c:pt>
                <c:pt idx="267">
                  <c:v>10660.419189889313</c:v>
                </c:pt>
                <c:pt idx="268">
                  <c:v>10708.740342590898</c:v>
                </c:pt>
                <c:pt idx="269">
                  <c:v>10756.981094040068</c:v>
                </c:pt>
                <c:pt idx="270">
                  <c:v>10805.141578015944</c:v>
                </c:pt>
                <c:pt idx="271">
                  <c:v>10853.221928075056</c:v>
                </c:pt>
                <c:pt idx="272">
                  <c:v>10901.222277551706</c:v>
                </c:pt>
                <c:pt idx="273">
                  <c:v>10949.142759558345</c:v>
                </c:pt>
                <c:pt idx="274">
                  <c:v>10996.983506985938</c:v>
                </c:pt>
                <c:pt idx="275">
                  <c:v>11044.744652504334</c:v>
                </c:pt>
                <c:pt idx="276">
                  <c:v>11092.426328562633</c:v>
                </c:pt>
                <c:pt idx="277">
                  <c:v>11140.028667389553</c:v>
                </c:pt>
                <c:pt idx="278">
                  <c:v>11187.5518009938</c:v>
                </c:pt>
                <c:pt idx="279">
                  <c:v>11234.995861164429</c:v>
                </c:pt>
                <c:pt idx="280">
                  <c:v>11282.360979471214</c:v>
                </c:pt>
                <c:pt idx="281">
                  <c:v>11329.647287265008</c:v>
                </c:pt>
                <c:pt idx="282">
                  <c:v>11376.854915678114</c:v>
                </c:pt>
                <c:pt idx="283">
                  <c:v>11423.983995624641</c:v>
                </c:pt>
                <c:pt idx="284">
                  <c:v>11471.034657800876</c:v>
                </c:pt>
                <c:pt idx="285">
                  <c:v>11518.007032685637</c:v>
                </c:pt>
                <c:pt idx="286">
                  <c:v>11564.901250540639</c:v>
                </c:pt>
                <c:pt idx="287">
                  <c:v>11611.717441410858</c:v>
                </c:pt>
                <c:pt idx="288">
                  <c:v>11658.455735124886</c:v>
                </c:pt>
                <c:pt idx="289">
                  <c:v>11705.116261295296</c:v>
                </c:pt>
                <c:pt idx="290">
                  <c:v>11751.699149319</c:v>
                </c:pt>
                <c:pt idx="291">
                  <c:v>11798.204528377606</c:v>
                </c:pt>
                <c:pt idx="292">
                  <c:v>11844.63252743778</c:v>
                </c:pt>
                <c:pt idx="293">
                  <c:v>11890.983275251596</c:v>
                </c:pt>
                <c:pt idx="294">
                  <c:v>11937.256900356904</c:v>
                </c:pt>
                <c:pt idx="295">
                  <c:v>11983.453531077677</c:v>
                </c:pt>
                <c:pt idx="296">
                  <c:v>12029.573295524373</c:v>
                </c:pt>
                <c:pt idx="297">
                  <c:v>12075.616321594285</c:v>
                </c:pt>
                <c:pt idx="298">
                  <c:v>12121.582736971901</c:v>
                </c:pt>
                <c:pt idx="299">
                  <c:v>12167.472669129254</c:v>
                </c:pt>
                <c:pt idx="300">
                  <c:v>12213.286245326281</c:v>
                </c:pt>
                <c:pt idx="301">
                  <c:v>12259.023592611165</c:v>
                </c:pt>
                <c:pt idx="302">
                  <c:v>12304.6848378207</c:v>
                </c:pt>
                <c:pt idx="303">
                  <c:v>12350.270107580634</c:v>
                </c:pt>
                <c:pt idx="304">
                  <c:v>12395.779528306028</c:v>
                </c:pt>
                <c:pt idx="305">
                  <c:v>12441.213226201595</c:v>
                </c:pt>
                <c:pt idx="306">
                  <c:v>12486.571327262061</c:v>
                </c:pt>
                <c:pt idx="307">
                  <c:v>12531.853957272509</c:v>
                </c:pt>
                <c:pt idx="308">
                  <c:v>12577.061241808731</c:v>
                </c:pt>
                <c:pt idx="309">
                  <c:v>12622.193306237572</c:v>
                </c:pt>
                <c:pt idx="310">
                  <c:v>12667.250275717279</c:v>
                </c:pt>
                <c:pt idx="311">
                  <c:v>12712.232275197852</c:v>
                </c:pt>
                <c:pt idx="312">
                  <c:v>12757.139429421386</c:v>
                </c:pt>
                <c:pt idx="313">
                  <c:v>12801.971862922419</c:v>
                </c:pt>
                <c:pt idx="314">
                  <c:v>12846.729700028274</c:v>
                </c:pt>
                <c:pt idx="315">
                  <c:v>12891.413064859411</c:v>
                </c:pt>
                <c:pt idx="316">
                  <c:v>12936.022081329764</c:v>
                </c:pt>
                <c:pt idx="317">
                  <c:v>12980.556873147088</c:v>
                </c:pt>
                <c:pt idx="318">
                  <c:v>13025.017563813302</c:v>
                </c:pt>
                <c:pt idx="319">
                  <c:v>13069.404276624831</c:v>
                </c:pt>
                <c:pt idx="320">
                  <c:v>13113.717134672946</c:v>
                </c:pt>
                <c:pt idx="321">
                  <c:v>13157.956260844108</c:v>
                </c:pt>
                <c:pt idx="322">
                  <c:v>13202.12177782031</c:v>
                </c:pt>
                <c:pt idx="323">
                  <c:v>13246.213808079414</c:v>
                </c:pt>
                <c:pt idx="324">
                  <c:v>13290.23247389549</c:v>
                </c:pt>
                <c:pt idx="325">
                  <c:v>13334.177897339161</c:v>
                </c:pt>
                <c:pt idx="326">
                  <c:v>13378.050200277934</c:v>
                </c:pt>
                <c:pt idx="327">
                  <c:v>13421.849504376543</c:v>
                </c:pt>
                <c:pt idx="328">
                  <c:v>13465.575931097284</c:v>
                </c:pt>
                <c:pt idx="329">
                  <c:v>13509.229601700354</c:v>
                </c:pt>
                <c:pt idx="330">
                  <c:v>13552.810637244183</c:v>
                </c:pt>
                <c:pt idx="331">
                  <c:v>13596.319158585777</c:v>
                </c:pt>
                <c:pt idx="332">
                  <c:v>13639.755286381045</c:v>
                </c:pt>
                <c:pt idx="333">
                  <c:v>13683.119141085139</c:v>
                </c:pt>
                <c:pt idx="334">
                  <c:v>13726.410842952788</c:v>
                </c:pt>
                <c:pt idx="335">
                  <c:v>13769.630512038626</c:v>
                </c:pt>
                <c:pt idx="336">
                  <c:v>13812.778268197533</c:v>
                </c:pt>
                <c:pt idx="337">
                  <c:v>13855.854231084961</c:v>
                </c:pt>
                <c:pt idx="338">
                  <c:v>13898.858520157268</c:v>
                </c:pt>
                <c:pt idx="339">
                  <c:v>13941.791254672051</c:v>
                </c:pt>
                <c:pt idx="340">
                  <c:v>13984.652553688473</c:v>
                </c:pt>
                <c:pt idx="341">
                  <c:v>14027.442536067596</c:v>
                </c:pt>
                <c:pt idx="342">
                  <c:v>14070.161320472711</c:v>
                </c:pt>
                <c:pt idx="343">
                  <c:v>14112.809025369665</c:v>
                </c:pt>
                <c:pt idx="344">
                  <c:v>14155.385769027189</c:v>
                </c:pt>
                <c:pt idx="345">
                  <c:v>14197.89166951723</c:v>
                </c:pt>
                <c:pt idx="346">
                  <c:v>14240.326844715275</c:v>
                </c:pt>
                <c:pt idx="347">
                  <c:v>14282.691412300677</c:v>
                </c:pt>
                <c:pt idx="348">
                  <c:v>14324.985489756986</c:v>
                </c:pt>
                <c:pt idx="349">
                  <c:v>14367.209194372268</c:v>
                </c:pt>
                <c:pt idx="350">
                  <c:v>14409.362643239438</c:v>
                </c:pt>
                <c:pt idx="351">
                  <c:v>14451.44595325658</c:v>
                </c:pt>
                <c:pt idx="352">
                  <c:v>14493.45924112727</c:v>
                </c:pt>
                <c:pt idx="353">
                  <c:v>14535.402623360904</c:v>
                </c:pt>
                <c:pt idx="354">
                  <c:v>14577.276216273018</c:v>
                </c:pt>
                <c:pt idx="355">
                  <c:v>14619.08013598561</c:v>
                </c:pt>
                <c:pt idx="356">
                  <c:v>14660.814498427468</c:v>
                </c:pt>
                <c:pt idx="357">
                  <c:v>14702.479419334479</c:v>
                </c:pt>
                <c:pt idx="358">
                  <c:v>14744.075014249966</c:v>
                </c:pt>
                <c:pt idx="359">
                  <c:v>14785.601398524994</c:v>
                </c:pt>
                <c:pt idx="360">
                  <c:v>14827.058687318699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A7-5941-847F-F7A40EC74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0434527"/>
        <c:axId val="1631541679"/>
      </c:lineChart>
      <c:catAx>
        <c:axId val="1690434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Months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31541679"/>
        <c:crosses val="autoZero"/>
        <c:auto val="1"/>
        <c:lblAlgn val="ctr"/>
        <c:lblOffset val="100"/>
        <c:noMultiLvlLbl val="0"/>
      </c:catAx>
      <c:valAx>
        <c:axId val="1631541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Net present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9043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Amortization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0"/>
          <c:tx>
            <c:strRef>
              <c:f>'With Points'!$G$1</c:f>
              <c:strCache>
                <c:ptCount val="1"/>
                <c:pt idx="0">
                  <c:v>Interest paid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'With Points'!$E$2:$E$361</c:f>
              <c:numCache>
                <c:formatCode>General</c:formatCode>
                <c:ptCount val="36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</c:numCache>
            </c:numRef>
          </c:cat>
          <c:val>
            <c:numRef>
              <c:f>'With Points'!$G$2:$G$362</c:f>
              <c:numCache>
                <c:formatCode>"$"#,##0.00_);[Red]\("$"#,##0.00\)</c:formatCode>
                <c:ptCount val="361"/>
                <c:pt idx="0">
                  <c:v>641.66666666666663</c:v>
                </c:pt>
                <c:pt idx="1">
                  <c:v>640.51760519970196</c:v>
                </c:pt>
                <c:pt idx="2">
                  <c:v>639.36591046687533</c:v>
                </c:pt>
                <c:pt idx="3">
                  <c:v>638.21157643361937</c:v>
                </c:pt>
                <c:pt idx="4">
                  <c:v>637.05459705153714</c:v>
                </c:pt>
                <c:pt idx="5">
                  <c:v>635.89496625837103</c:v>
                </c:pt>
                <c:pt idx="6">
                  <c:v>634.73267797797052</c:v>
                </c:pt>
                <c:pt idx="7">
                  <c:v>633.56772612026089</c:v>
                </c:pt>
                <c:pt idx="8">
                  <c:v>632.40010458121048</c:v>
                </c:pt>
                <c:pt idx="9">
                  <c:v>631.22980724279989</c:v>
                </c:pt>
                <c:pt idx="10">
                  <c:v>630.05682797298869</c:v>
                </c:pt>
                <c:pt idx="11">
                  <c:v>628.88116062568429</c:v>
                </c:pt>
                <c:pt idx="12">
                  <c:v>627.70279904070878</c:v>
                </c:pt>
                <c:pt idx="13">
                  <c:v>626.52173704376787</c:v>
                </c:pt>
                <c:pt idx="14">
                  <c:v>625.33796844641722</c:v>
                </c:pt>
                <c:pt idx="15">
                  <c:v>624.15148704603109</c:v>
                </c:pt>
                <c:pt idx="16">
                  <c:v>622.96228662576902</c:v>
                </c:pt>
                <c:pt idx="17">
                  <c:v>621.77036095454378</c:v>
                </c:pt>
                <c:pt idx="18">
                  <c:v>620.57570378698858</c:v>
                </c:pt>
                <c:pt idx="19">
                  <c:v>619.37830886342454</c:v>
                </c:pt>
                <c:pt idx="20">
                  <c:v>618.17816990982737</c:v>
                </c:pt>
                <c:pt idx="21">
                  <c:v>616.97528063779475</c:v>
                </c:pt>
                <c:pt idx="22">
                  <c:v>615.76963474451372</c:v>
                </c:pt>
                <c:pt idx="23">
                  <c:v>614.56122591272731</c:v>
                </c:pt>
                <c:pt idx="24">
                  <c:v>613.35004781070143</c:v>
                </c:pt>
                <c:pt idx="25">
                  <c:v>612.13609409219168</c:v>
                </c:pt>
                <c:pt idx="26">
                  <c:v>610.91935839641042</c:v>
                </c:pt>
                <c:pt idx="27">
                  <c:v>609.69983434799303</c:v>
                </c:pt>
                <c:pt idx="28">
                  <c:v>608.47751555696459</c:v>
                </c:pt>
                <c:pt idx="29">
                  <c:v>607.25239561870671</c:v>
                </c:pt>
                <c:pt idx="30">
                  <c:v>606.02446811392372</c:v>
                </c:pt>
                <c:pt idx="31">
                  <c:v>604.79372660860884</c:v>
                </c:pt>
                <c:pt idx="32">
                  <c:v>603.56016465401103</c:v>
                </c:pt>
                <c:pt idx="33">
                  <c:v>602.32377578660044</c:v>
                </c:pt>
                <c:pt idx="34">
                  <c:v>601.0845535280356</c:v>
                </c:pt>
                <c:pt idx="35">
                  <c:v>599.84249138512803</c:v>
                </c:pt>
                <c:pt idx="36">
                  <c:v>598.59758284980967</c:v>
                </c:pt>
                <c:pt idx="37">
                  <c:v>597.349821399098</c:v>
                </c:pt>
                <c:pt idx="38">
                  <c:v>596.09920049506161</c:v>
                </c:pt>
                <c:pt idx="39">
                  <c:v>594.84571358478684</c:v>
                </c:pt>
                <c:pt idx="40">
                  <c:v>593.58935410034269</c:v>
                </c:pt>
                <c:pt idx="41">
                  <c:v>592.33011545874683</c:v>
                </c:pt>
                <c:pt idx="42">
                  <c:v>591.06799106193057</c:v>
                </c:pt>
                <c:pt idx="43">
                  <c:v>589.80297429670486</c:v>
                </c:pt>
                <c:pt idx="44">
                  <c:v>588.53505853472552</c:v>
                </c:pt>
                <c:pt idx="45">
                  <c:v>587.26423713245845</c:v>
                </c:pt>
                <c:pt idx="46">
                  <c:v>585.99050343114436</c:v>
                </c:pt>
                <c:pt idx="47">
                  <c:v>584.71385075676483</c:v>
                </c:pt>
                <c:pt idx="48">
                  <c:v>583.43427242000655</c:v>
                </c:pt>
                <c:pt idx="49">
                  <c:v>582.15176171622647</c:v>
                </c:pt>
                <c:pt idx="50">
                  <c:v>580.86631192541688</c:v>
                </c:pt>
                <c:pt idx="51">
                  <c:v>579.57791631217003</c:v>
                </c:pt>
                <c:pt idx="52">
                  <c:v>578.28656812564293</c:v>
                </c:pt>
                <c:pt idx="53">
                  <c:v>576.99226059952161</c:v>
                </c:pt>
                <c:pt idx="54">
                  <c:v>575.69498695198627</c:v>
                </c:pt>
                <c:pt idx="55">
                  <c:v>574.39474038567528</c:v>
                </c:pt>
                <c:pt idx="56">
                  <c:v>573.0915140876499</c:v>
                </c:pt>
                <c:pt idx="57">
                  <c:v>571.7853012293582</c:v>
                </c:pt>
                <c:pt idx="58">
                  <c:v>570.47609496659959</c:v>
                </c:pt>
                <c:pt idx="59">
                  <c:v>569.1638884394888</c:v>
                </c:pt>
                <c:pt idx="60">
                  <c:v>567.84867477242005</c:v>
                </c:pt>
                <c:pt idx="61">
                  <c:v>566.53044707403092</c:v>
                </c:pt>
                <c:pt idx="62">
                  <c:v>565.20919843716638</c:v>
                </c:pt>
                <c:pt idx="63">
                  <c:v>563.88492193884224</c:v>
                </c:pt>
                <c:pt idx="64">
                  <c:v>562.55761064020953</c:v>
                </c:pt>
                <c:pt idx="65">
                  <c:v>561.22725758651745</c:v>
                </c:pt>
                <c:pt idx="66">
                  <c:v>559.89385580707733</c:v>
                </c:pt>
                <c:pt idx="67">
                  <c:v>558.55739831522601</c:v>
                </c:pt>
                <c:pt idx="68">
                  <c:v>557.21787810828914</c:v>
                </c:pt>
                <c:pt idx="69">
                  <c:v>555.8752881675448</c:v>
                </c:pt>
                <c:pt idx="70">
                  <c:v>554.52962145818606</c:v>
                </c:pt>
                <c:pt idx="71">
                  <c:v>553.18087092928522</c:v>
                </c:pt>
                <c:pt idx="72">
                  <c:v>551.82902951375559</c:v>
                </c:pt>
                <c:pt idx="73">
                  <c:v>550.47409012831542</c:v>
                </c:pt>
                <c:pt idx="74">
                  <c:v>549.11604567345023</c:v>
                </c:pt>
                <c:pt idx="75">
                  <c:v>547.75488903337589</c:v>
                </c:pt>
                <c:pt idx="76">
                  <c:v>546.3906130760015</c:v>
                </c:pt>
                <c:pt idx="77">
                  <c:v>545.02321065289141</c:v>
                </c:pt>
                <c:pt idx="78">
                  <c:v>543.65267459922836</c:v>
                </c:pt>
                <c:pt idx="79">
                  <c:v>542.27899773377578</c:v>
                </c:pt>
                <c:pt idx="80">
                  <c:v>540.90217285883978</c:v>
                </c:pt>
                <c:pt idx="81">
                  <c:v>539.52219276023197</c:v>
                </c:pt>
                <c:pt idx="82">
                  <c:v>538.13905020723155</c:v>
                </c:pt>
                <c:pt idx="83">
                  <c:v>536.75273795254725</c:v>
                </c:pt>
                <c:pt idx="84">
                  <c:v>535.3632487322792</c:v>
                </c:pt>
                <c:pt idx="85">
                  <c:v>533.97057526588151</c:v>
                </c:pt>
                <c:pt idx="86">
                  <c:v>532.57471025612324</c:v>
                </c:pt>
                <c:pt idx="87">
                  <c:v>531.17564638905094</c:v>
                </c:pt>
                <c:pt idx="88">
                  <c:v>529.77337633394995</c:v>
                </c:pt>
                <c:pt idx="89">
                  <c:v>528.3678927433059</c:v>
                </c:pt>
                <c:pt idx="90">
                  <c:v>526.95918825276669</c:v>
                </c:pt>
                <c:pt idx="91">
                  <c:v>525.54725548110343</c:v>
                </c:pt>
                <c:pt idx="92">
                  <c:v>524.13208703017176</c:v>
                </c:pt>
                <c:pt idx="93">
                  <c:v>522.71367548487331</c:v>
                </c:pt>
                <c:pt idx="94">
                  <c:v>521.29201341311682</c:v>
                </c:pt>
                <c:pt idx="95">
                  <c:v>519.8670933657794</c:v>
                </c:pt>
                <c:pt idx="96">
                  <c:v>518.43890787666669</c:v>
                </c:pt>
                <c:pt idx="97">
                  <c:v>517.00744946247482</c:v>
                </c:pt>
                <c:pt idx="98">
                  <c:v>515.57271062275049</c:v>
                </c:pt>
                <c:pt idx="99">
                  <c:v>514.13468383985162</c:v>
                </c:pt>
                <c:pt idx="100">
                  <c:v>512.69336157890882</c:v>
                </c:pt>
                <c:pt idx="101">
                  <c:v>511.24873628778454</c:v>
                </c:pt>
                <c:pt idx="102">
                  <c:v>509.80080039703483</c:v>
                </c:pt>
                <c:pt idx="103">
                  <c:v>508.34954631986875</c:v>
                </c:pt>
                <c:pt idx="104">
                  <c:v>506.8949664521092</c:v>
                </c:pt>
                <c:pt idx="105">
                  <c:v>505.43705317215273</c:v>
                </c:pt>
                <c:pt idx="106">
                  <c:v>503.97579884092971</c:v>
                </c:pt>
                <c:pt idx="107">
                  <c:v>502.51119580186423</c:v>
                </c:pt>
                <c:pt idx="108">
                  <c:v>501.04323638083429</c:v>
                </c:pt>
                <c:pt idx="109">
                  <c:v>499.57191288613109</c:v>
                </c:pt>
                <c:pt idx="110">
                  <c:v>498.09721760841927</c:v>
                </c:pt>
                <c:pt idx="111">
                  <c:v>496.61914282069597</c:v>
                </c:pt>
                <c:pt idx="112">
                  <c:v>495.1376807782508</c:v>
                </c:pt>
                <c:pt idx="113">
                  <c:v>493.65282371862503</c:v>
                </c:pt>
                <c:pt idx="114">
                  <c:v>492.16456386157097</c:v>
                </c:pt>
                <c:pt idx="115">
                  <c:v>490.67289340901112</c:v>
                </c:pt>
                <c:pt idx="116">
                  <c:v>489.17780454499751</c:v>
                </c:pt>
                <c:pt idx="117">
                  <c:v>487.67928943567057</c:v>
                </c:pt>
                <c:pt idx="118">
                  <c:v>486.17734022921809</c:v>
                </c:pt>
                <c:pt idx="119">
                  <c:v>484.67194905583415</c:v>
                </c:pt>
                <c:pt idx="120">
                  <c:v>483.16310802767782</c:v>
                </c:pt>
                <c:pt idx="121">
                  <c:v>481.65080923883204</c:v>
                </c:pt>
                <c:pt idx="122">
                  <c:v>480.1350447652618</c:v>
                </c:pt>
                <c:pt idx="123">
                  <c:v>478.61580666477295</c:v>
                </c:pt>
                <c:pt idx="124">
                  <c:v>477.09308697697048</c:v>
                </c:pt>
                <c:pt idx="125">
                  <c:v>475.56687772321681</c:v>
                </c:pt>
                <c:pt idx="126">
                  <c:v>474.03717090658989</c:v>
                </c:pt>
                <c:pt idx="127">
                  <c:v>472.50395851184157</c:v>
                </c:pt>
                <c:pt idx="128">
                  <c:v>470.9672325053553</c:v>
                </c:pt>
                <c:pt idx="129">
                  <c:v>469.42698483510412</c:v>
                </c:pt>
                <c:pt idx="130">
                  <c:v>467.88320743060865</c:v>
                </c:pt>
                <c:pt idx="131">
                  <c:v>466.33589220289451</c:v>
                </c:pt>
                <c:pt idx="132">
                  <c:v>464.78503104445025</c:v>
                </c:pt>
                <c:pt idx="133">
                  <c:v>463.2306158291845</c:v>
                </c:pt>
                <c:pt idx="134">
                  <c:v>461.67263841238383</c:v>
                </c:pt>
                <c:pt idx="135">
                  <c:v>460.11109063066965</c:v>
                </c:pt>
                <c:pt idx="136">
                  <c:v>458.54596430195568</c:v>
                </c:pt>
                <c:pt idx="137">
                  <c:v>456.97725122540504</c:v>
                </c:pt>
                <c:pt idx="138">
                  <c:v>455.40494318138741</c:v>
                </c:pt>
                <c:pt idx="139">
                  <c:v>453.82903193143545</c:v>
                </c:pt>
                <c:pt idx="140">
                  <c:v>452.24950921820243</c:v>
                </c:pt>
                <c:pt idx="141">
                  <c:v>450.66636676541827</c:v>
                </c:pt>
                <c:pt idx="142">
                  <c:v>449.07959627784646</c:v>
                </c:pt>
                <c:pt idx="143">
                  <c:v>447.48918944124063</c:v>
                </c:pt>
                <c:pt idx="144">
                  <c:v>445.89513792230082</c:v>
                </c:pt>
                <c:pt idx="145">
                  <c:v>444.29743336863015</c:v>
                </c:pt>
                <c:pt idx="146">
                  <c:v>442.69606740869068</c:v>
                </c:pt>
                <c:pt idx="147">
                  <c:v>441.09103165175969</c:v>
                </c:pt>
                <c:pt idx="148">
                  <c:v>439.48231768788577</c:v>
                </c:pt>
                <c:pt idx="149">
                  <c:v>437.86991708784461</c:v>
                </c:pt>
                <c:pt idx="150">
                  <c:v>436.253821403095</c:v>
                </c:pt>
                <c:pt idx="151">
                  <c:v>434.63402216573445</c:v>
                </c:pt>
                <c:pt idx="152">
                  <c:v>433.01051088845503</c:v>
                </c:pt>
                <c:pt idx="153">
                  <c:v>431.38327906449848</c:v>
                </c:pt>
                <c:pt idx="154">
                  <c:v>429.75231816761203</c:v>
                </c:pt>
                <c:pt idx="155">
                  <c:v>428.11761965200361</c:v>
                </c:pt>
                <c:pt idx="156">
                  <c:v>426.47917495229689</c:v>
                </c:pt>
                <c:pt idx="157">
                  <c:v>424.83697548348664</c:v>
                </c:pt>
                <c:pt idx="158">
                  <c:v>423.19101264089369</c:v>
                </c:pt>
                <c:pt idx="159">
                  <c:v>421.54127780011981</c:v>
                </c:pt>
                <c:pt idx="160">
                  <c:v>419.88776231700251</c:v>
                </c:pt>
                <c:pt idx="161">
                  <c:v>418.23045752756974</c:v>
                </c:pt>
                <c:pt idx="162">
                  <c:v>416.56935474799445</c:v>
                </c:pt>
                <c:pt idx="163">
                  <c:v>414.9044452745494</c:v>
                </c:pt>
                <c:pt idx="164">
                  <c:v>413.23572038356104</c:v>
                </c:pt>
                <c:pt idx="165">
                  <c:v>411.56317133136412</c:v>
                </c:pt>
                <c:pt idx="166">
                  <c:v>409.88678935425588</c:v>
                </c:pt>
                <c:pt idx="167">
                  <c:v>408.2065656684502</c:v>
                </c:pt>
                <c:pt idx="168">
                  <c:v>406.52249147003113</c:v>
                </c:pt>
                <c:pt idx="169">
                  <c:v>404.83455793490742</c:v>
                </c:pt>
                <c:pt idx="170">
                  <c:v>403.14275621876567</c:v>
                </c:pt>
                <c:pt idx="171">
                  <c:v>401.44707745702442</c:v>
                </c:pt>
                <c:pt idx="172">
                  <c:v>399.74751276478753</c:v>
                </c:pt>
                <c:pt idx="173">
                  <c:v>398.04405323679759</c:v>
                </c:pt>
                <c:pt idx="174">
                  <c:v>396.3366899473894</c:v>
                </c:pt>
                <c:pt idx="175">
                  <c:v>394.62541395044286</c:v>
                </c:pt>
                <c:pt idx="176">
                  <c:v>392.91021627933674</c:v>
                </c:pt>
                <c:pt idx="177">
                  <c:v>391.19108794690095</c:v>
                </c:pt>
                <c:pt idx="178">
                  <c:v>389.46801994537003</c:v>
                </c:pt>
                <c:pt idx="179">
                  <c:v>387.74100324633559</c:v>
                </c:pt>
                <c:pt idx="180">
                  <c:v>386.01002880069922</c:v>
                </c:pt>
                <c:pt idx="181">
                  <c:v>384.27508753862492</c:v>
                </c:pt>
                <c:pt idx="182">
                  <c:v>382.53617036949169</c:v>
                </c:pt>
                <c:pt idx="183">
                  <c:v>380.7932681818458</c:v>
                </c:pt>
                <c:pt idx="184">
                  <c:v>379.04637184335331</c:v>
                </c:pt>
                <c:pt idx="185">
                  <c:v>377.29547220075176</c:v>
                </c:pt>
                <c:pt idx="186">
                  <c:v>375.54056007980256</c:v>
                </c:pt>
                <c:pt idx="187">
                  <c:v>373.78162628524285</c:v>
                </c:pt>
                <c:pt idx="188">
                  <c:v>372.01866160073723</c:v>
                </c:pt>
                <c:pt idx="189">
                  <c:v>370.25165678882973</c:v>
                </c:pt>
                <c:pt idx="190">
                  <c:v>368.48060259089488</c:v>
                </c:pt>
                <c:pt idx="191">
                  <c:v>366.7054897270898</c:v>
                </c:pt>
                <c:pt idx="192">
                  <c:v>364.9263088963051</c:v>
                </c:pt>
                <c:pt idx="193">
                  <c:v>363.14305077611658</c:v>
                </c:pt>
                <c:pt idx="194">
                  <c:v>361.35570602273594</c:v>
                </c:pt>
                <c:pt idx="195">
                  <c:v>359.56426527096215</c:v>
                </c:pt>
                <c:pt idx="196">
                  <c:v>357.76871913413214</c:v>
                </c:pt>
                <c:pt idx="197">
                  <c:v>355.96905820407193</c:v>
                </c:pt>
                <c:pt idx="198">
                  <c:v>354.165273051047</c:v>
                </c:pt>
                <c:pt idx="199">
                  <c:v>352.35735422371306</c:v>
                </c:pt>
                <c:pt idx="200">
                  <c:v>350.54529224906651</c:v>
                </c:pt>
                <c:pt idx="201">
                  <c:v>348.72907763239471</c:v>
                </c:pt>
                <c:pt idx="202">
                  <c:v>346.90870085722634</c:v>
                </c:pt>
                <c:pt idx="203">
                  <c:v>345.08415238528158</c:v>
                </c:pt>
                <c:pt idx="204">
                  <c:v>343.2554226564219</c:v>
                </c:pt>
                <c:pt idx="205">
                  <c:v>341.42250208860031</c:v>
                </c:pt>
                <c:pt idx="206">
                  <c:v>339.58538107781078</c:v>
                </c:pt>
                <c:pt idx="207">
                  <c:v>337.74404999803818</c:v>
                </c:pt>
                <c:pt idx="208">
                  <c:v>335.89849920120776</c:v>
                </c:pt>
                <c:pt idx="209">
                  <c:v>334.0487190171346</c:v>
                </c:pt>
                <c:pt idx="210">
                  <c:v>332.19469975347289</c:v>
                </c:pt>
                <c:pt idx="211">
                  <c:v>330.3364316956654</c:v>
                </c:pt>
                <c:pt idx="212">
                  <c:v>328.47390510689206</c:v>
                </c:pt>
                <c:pt idx="213">
                  <c:v>326.60711022801945</c:v>
                </c:pt>
                <c:pt idx="214">
                  <c:v>324.73603727754943</c:v>
                </c:pt>
                <c:pt idx="215">
                  <c:v>322.86067645156788</c:v>
                </c:pt>
                <c:pt idx="216">
                  <c:v>320.98101792369346</c:v>
                </c:pt>
                <c:pt idx="217">
                  <c:v>319.09705184502599</c:v>
                </c:pt>
                <c:pt idx="218">
                  <c:v>317.20876834409495</c:v>
                </c:pt>
                <c:pt idx="219">
                  <c:v>315.31615752680761</c:v>
                </c:pt>
                <c:pt idx="220">
                  <c:v>313.41920947639727</c:v>
                </c:pt>
                <c:pt idx="221">
                  <c:v>311.51791425337143</c:v>
                </c:pt>
                <c:pt idx="222">
                  <c:v>309.61226189545948</c:v>
                </c:pt>
                <c:pt idx="223">
                  <c:v>307.70224241756074</c:v>
                </c:pt>
                <c:pt idx="224">
                  <c:v>305.78784581169168</c:v>
                </c:pt>
                <c:pt idx="225">
                  <c:v>303.86906204693423</c:v>
                </c:pt>
                <c:pt idx="226">
                  <c:v>301.94588106938255</c:v>
                </c:pt>
                <c:pt idx="227">
                  <c:v>300.01829280209063</c:v>
                </c:pt>
                <c:pt idx="228">
                  <c:v>298.08628714501953</c:v>
                </c:pt>
                <c:pt idx="229">
                  <c:v>296.1498539749843</c:v>
                </c:pt>
                <c:pt idx="230">
                  <c:v>294.20898314560105</c:v>
                </c:pt>
                <c:pt idx="231">
                  <c:v>292.26366448723383</c:v>
                </c:pt>
                <c:pt idx="232">
                  <c:v>290.31388780694112</c:v>
                </c:pt>
                <c:pt idx="233">
                  <c:v>288.3596428884228</c:v>
                </c:pt>
                <c:pt idx="234">
                  <c:v>286.40091949196619</c:v>
                </c:pt>
                <c:pt idx="235">
                  <c:v>284.43770735439267</c:v>
                </c:pt>
                <c:pt idx="236">
                  <c:v>282.46999618900395</c:v>
                </c:pt>
                <c:pt idx="237">
                  <c:v>280.49777568552781</c:v>
                </c:pt>
                <c:pt idx="238">
                  <c:v>278.52103551006456</c:v>
                </c:pt>
                <c:pt idx="239">
                  <c:v>276.53976530503252</c:v>
                </c:pt>
                <c:pt idx="240">
                  <c:v>274.55395468911399</c:v>
                </c:pt>
                <c:pt idx="241">
                  <c:v>272.56359325720064</c:v>
                </c:pt>
                <c:pt idx="242">
                  <c:v>270.56867058033913</c:v>
                </c:pt>
                <c:pt idx="243">
                  <c:v>268.56917620567651</c:v>
                </c:pt>
                <c:pt idx="244">
                  <c:v>266.56509965640527</c:v>
                </c:pt>
                <c:pt idx="245">
                  <c:v>264.55643043170863</c:v>
                </c:pt>
                <c:pt idx="246">
                  <c:v>262.54315800670537</c:v>
                </c:pt>
                <c:pt idx="247">
                  <c:v>260.52527183239488</c:v>
                </c:pt>
                <c:pt idx="248">
                  <c:v>258.50276133560152</c:v>
                </c:pt>
                <c:pt idx="249">
                  <c:v>256.47561591891969</c:v>
                </c:pt>
                <c:pt idx="250">
                  <c:v>254.44382496065796</c:v>
                </c:pt>
                <c:pt idx="251">
                  <c:v>252.40737781478359</c:v>
                </c:pt>
                <c:pt idx="252">
                  <c:v>250.36626381086657</c:v>
                </c:pt>
                <c:pt idx="253">
                  <c:v>248.32047225402388</c:v>
                </c:pt>
                <c:pt idx="254">
                  <c:v>246.26999242486346</c:v>
                </c:pt>
                <c:pt idx="255">
                  <c:v>244.21481357942784</c:v>
                </c:pt>
                <c:pt idx="256">
                  <c:v>242.15492494913812</c:v>
                </c:pt>
                <c:pt idx="257">
                  <c:v>240.09031574073731</c:v>
                </c:pt>
                <c:pt idx="258">
                  <c:v>238.02097513623391</c:v>
                </c:pt>
                <c:pt idx="259">
                  <c:v>235.94689229284521</c:v>
                </c:pt>
                <c:pt idx="260">
                  <c:v>233.86805634294041</c:v>
                </c:pt>
                <c:pt idx="261">
                  <c:v>231.78445639398373</c:v>
                </c:pt>
                <c:pt idx="262">
                  <c:v>229.69608152847738</c:v>
                </c:pt>
                <c:pt idx="263">
                  <c:v>227.6029208039042</c:v>
                </c:pt>
                <c:pt idx="264">
                  <c:v>225.50496325267056</c:v>
                </c:pt>
                <c:pt idx="265">
                  <c:v>223.40219788204868</c:v>
                </c:pt>
                <c:pt idx="266">
                  <c:v>221.29461367411915</c:v>
                </c:pt>
                <c:pt idx="267">
                  <c:v>219.18219958571311</c:v>
                </c:pt>
                <c:pt idx="268">
                  <c:v>217.06494454835445</c:v>
                </c:pt>
                <c:pt idx="269">
                  <c:v>214.94283746820187</c:v>
                </c:pt>
                <c:pt idx="270">
                  <c:v>212.81586722599059</c:v>
                </c:pt>
                <c:pt idx="271">
                  <c:v>210.68402267697425</c:v>
                </c:pt>
                <c:pt idx="272">
                  <c:v>208.54729265086638</c:v>
                </c:pt>
                <c:pt idx="273">
                  <c:v>206.40566595178205</c:v>
                </c:pt>
                <c:pt idx="274">
                  <c:v>204.25913135817896</c:v>
                </c:pt>
                <c:pt idx="275">
                  <c:v>202.10767762279889</c:v>
                </c:pt>
                <c:pt idx="276">
                  <c:v>199.95129347260857</c:v>
                </c:pt>
                <c:pt idx="277">
                  <c:v>197.78996760874071</c:v>
                </c:pt>
                <c:pt idx="278">
                  <c:v>195.62368870643485</c:v>
                </c:pt>
                <c:pt idx="279">
                  <c:v>193.45244541497783</c:v>
                </c:pt>
                <c:pt idx="280">
                  <c:v>191.27622635764459</c:v>
                </c:pt>
                <c:pt idx="281">
                  <c:v>189.09502013163828</c:v>
                </c:pt>
                <c:pt idx="282">
                  <c:v>186.90881530803068</c:v>
                </c:pt>
                <c:pt idx="283">
                  <c:v>184.71760043170235</c:v>
                </c:pt>
                <c:pt idx="284">
                  <c:v>182.52136402128241</c:v>
                </c:pt>
                <c:pt idx="285">
                  <c:v>180.32009456908858</c:v>
                </c:pt>
                <c:pt idx="286">
                  <c:v>178.11378054106686</c:v>
                </c:pt>
                <c:pt idx="287">
                  <c:v>175.9024103767309</c:v>
                </c:pt>
                <c:pt idx="288">
                  <c:v>173.68597248910166</c:v>
                </c:pt>
                <c:pt idx="289">
                  <c:v>171.4644552646466</c:v>
                </c:pt>
                <c:pt idx="290">
                  <c:v>169.23784706321885</c:v>
                </c:pt>
                <c:pt idx="291">
                  <c:v>167.00613621799613</c:v>
                </c:pt>
                <c:pt idx="292">
                  <c:v>164.7693110354198</c:v>
                </c:pt>
                <c:pt idx="293">
                  <c:v>162.52735979513338</c:v>
                </c:pt>
                <c:pt idx="294">
                  <c:v>160.28027074992133</c:v>
                </c:pt>
                <c:pt idx="295">
                  <c:v>158.02803212564731</c:v>
                </c:pt>
                <c:pt idx="296">
                  <c:v>155.77063212119268</c:v>
                </c:pt>
                <c:pt idx="297">
                  <c:v>153.50805890839447</c:v>
                </c:pt>
                <c:pt idx="298">
                  <c:v>151.24030063198364</c:v>
                </c:pt>
                <c:pt idx="299">
                  <c:v>148.96734540952269</c:v>
                </c:pt>
                <c:pt idx="300">
                  <c:v>146.6891813313436</c:v>
                </c:pt>
                <c:pt idx="301">
                  <c:v>144.40579646048536</c:v>
                </c:pt>
                <c:pt idx="302">
                  <c:v>142.1171788326314</c:v>
                </c:pt>
                <c:pt idx="303">
                  <c:v>139.82331645604694</c:v>
                </c:pt>
                <c:pt idx="304">
                  <c:v>137.52419731151613</c:v>
                </c:pt>
                <c:pt idx="305">
                  <c:v>135.21980935227913</c:v>
                </c:pt>
                <c:pt idx="306">
                  <c:v>132.91014050396885</c:v>
                </c:pt>
                <c:pt idx="307">
                  <c:v>130.59517866454786</c:v>
                </c:pt>
                <c:pt idx="308">
                  <c:v>128.27491170424486</c:v>
                </c:pt>
                <c:pt idx="309">
                  <c:v>125.94932746549118</c:v>
                </c:pt>
                <c:pt idx="310">
                  <c:v>123.61841376285702</c:v>
                </c:pt>
                <c:pt idx="311">
                  <c:v>121.28215838298766</c:v>
                </c:pt>
                <c:pt idx="312">
                  <c:v>118.94054908453943</c:v>
                </c:pt>
                <c:pt idx="313">
                  <c:v>116.59357359811558</c:v>
                </c:pt>
                <c:pt idx="314">
                  <c:v>114.24121962620201</c:v>
                </c:pt>
                <c:pt idx="315">
                  <c:v>111.88347484310282</c:v>
                </c:pt>
                <c:pt idx="316">
                  <c:v>109.52032689487569</c:v>
                </c:pt>
                <c:pt idx="317">
                  <c:v>107.15176339926721</c:v>
                </c:pt>
                <c:pt idx="318">
                  <c:v>104.77777194564794</c:v>
                </c:pt>
                <c:pt idx="319">
                  <c:v>102.39834009494749</c:v>
                </c:pt>
                <c:pt idx="320">
                  <c:v>100.01345537958915</c:v>
                </c:pt>
                <c:pt idx="321">
                  <c:v>97.623105303424794</c:v>
                </c:pt>
                <c:pt idx="322">
                  <c:v>95.227277341669222</c:v>
                </c:pt>
                <c:pt idx="323">
                  <c:v>92.825958940834653</c:v>
                </c:pt>
                <c:pt idx="324">
                  <c:v>90.419137518664812</c:v>
                </c:pt>
                <c:pt idx="325">
                  <c:v>88.006800464069173</c:v>
                </c:pt>
                <c:pt idx="326">
                  <c:v>85.588935137056765</c:v>
                </c:pt>
                <c:pt idx="327">
                  <c:v>83.165528868669952</c:v>
                </c:pt>
                <c:pt idx="328">
                  <c:v>80.736568960918063</c:v>
                </c:pt>
                <c:pt idx="329">
                  <c:v>78.302042686710919</c:v>
                </c:pt>
                <c:pt idx="330">
                  <c:v>75.861937289792053</c:v>
                </c:pt>
                <c:pt idx="331">
                  <c:v>73.416239984671918</c:v>
                </c:pt>
                <c:pt idx="332">
                  <c:v>70.964937956560888</c:v>
                </c:pt>
                <c:pt idx="333">
                  <c:v>68.508018361302092</c:v>
                </c:pt>
                <c:pt idx="334">
                  <c:v>66.045468325304157</c:v>
                </c:pt>
                <c:pt idx="335">
                  <c:v>63.577274945473732</c:v>
                </c:pt>
                <c:pt idx="336">
                  <c:v>61.103425289147872</c:v>
                </c:pt>
                <c:pt idx="337">
                  <c:v>58.623906394026257</c:v>
                </c:pt>
                <c:pt idx="338">
                  <c:v>56.13870526810333</c:v>
                </c:pt>
                <c:pt idx="339">
                  <c:v>53.647808889600157</c:v>
                </c:pt>
                <c:pt idx="340">
                  <c:v>51.151204206896246</c:v>
                </c:pt>
                <c:pt idx="341">
                  <c:v>48.648878138461136</c:v>
                </c:pt>
                <c:pt idx="342">
                  <c:v>46.140817572785863</c:v>
                </c:pt>
                <c:pt idx="343">
                  <c:v>43.627009368314248</c:v>
                </c:pt>
                <c:pt idx="344">
                  <c:v>41.107440353374059</c:v>
                </c:pt>
                <c:pt idx="345">
                  <c:v>38.582097326107963</c:v>
                </c:pt>
                <c:pt idx="346">
                  <c:v>36.050967054404381</c:v>
                </c:pt>
                <c:pt idx="347">
                  <c:v>33.514036275828147</c:v>
                </c:pt>
                <c:pt idx="348">
                  <c:v>30.97129169755101</c:v>
                </c:pt>
                <c:pt idx="349">
                  <c:v>28.422719996281984</c:v>
                </c:pt>
                <c:pt idx="350">
                  <c:v>25.868307818197554</c:v>
                </c:pt>
                <c:pt idx="351">
                  <c:v>23.308041778871679</c:v>
                </c:pt>
                <c:pt idx="352">
                  <c:v>20.741908463205682</c:v>
                </c:pt>
                <c:pt idx="353">
                  <c:v>18.169894425357949</c:v>
                </c:pt>
                <c:pt idx="354">
                  <c:v>15.591986188673483</c:v>
                </c:pt>
                <c:pt idx="355">
                  <c:v>13.008170245613282</c:v>
                </c:pt>
                <c:pt idx="356">
                  <c:v>10.418433057683568</c:v>
                </c:pt>
                <c:pt idx="357">
                  <c:v>7.8227610553648477</c:v>
                </c:pt>
                <c:pt idx="358">
                  <c:v>5.2211406380408132</c:v>
                </c:pt>
                <c:pt idx="359">
                  <c:v>2.6135581739270788</c:v>
                </c:pt>
                <c:pt idx="360">
                  <c:v>-2.5011104298755529E-13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15-4444-AB3E-C20C5A31DEC0}"/>
            </c:ext>
          </c:extLst>
        </c:ser>
        <c:ser>
          <c:idx val="2"/>
          <c:order val="1"/>
          <c:tx>
            <c:strRef>
              <c:f>'With Points'!$H$1</c:f>
              <c:strCache>
                <c:ptCount val="1"/>
                <c:pt idx="0">
                  <c:v>Principal paid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'With Points'!$E$2:$E$361</c:f>
              <c:numCache>
                <c:formatCode>General</c:formatCode>
                <c:ptCount val="36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</c:numCache>
            </c:numRef>
          </c:cat>
          <c:val>
            <c:numRef>
              <c:f>'With Points'!$H$2:$H$362</c:f>
              <c:numCache>
                <c:formatCode>"$"#,##0.00_);[Red]\("$"#,##0.00\)</c:formatCode>
                <c:ptCount val="361"/>
                <c:pt idx="0">
                  <c:v>501.4086401300948</c:v>
                </c:pt>
                <c:pt idx="1">
                  <c:v>502.55770159705946</c:v>
                </c:pt>
                <c:pt idx="2">
                  <c:v>503.70939632988609</c:v>
                </c:pt>
                <c:pt idx="3">
                  <c:v>504.86373036314205</c:v>
                </c:pt>
                <c:pt idx="4">
                  <c:v>506.02070974522428</c:v>
                </c:pt>
                <c:pt idx="5">
                  <c:v>507.1803405383904</c:v>
                </c:pt>
                <c:pt idx="6">
                  <c:v>508.3426288187909</c:v>
                </c:pt>
                <c:pt idx="7">
                  <c:v>509.50758067650054</c:v>
                </c:pt>
                <c:pt idx="8">
                  <c:v>510.67520221555094</c:v>
                </c:pt>
                <c:pt idx="9">
                  <c:v>511.84549955396153</c:v>
                </c:pt>
                <c:pt idx="10">
                  <c:v>513.01847882377274</c:v>
                </c:pt>
                <c:pt idx="11">
                  <c:v>514.19414617107714</c:v>
                </c:pt>
                <c:pt idx="12">
                  <c:v>515.37250775605264</c:v>
                </c:pt>
                <c:pt idx="13">
                  <c:v>516.55356975299355</c:v>
                </c:pt>
                <c:pt idx="14">
                  <c:v>517.7373383503442</c:v>
                </c:pt>
                <c:pt idx="15">
                  <c:v>518.92381975073033</c:v>
                </c:pt>
                <c:pt idx="16">
                  <c:v>520.1130201709924</c:v>
                </c:pt>
                <c:pt idx="17">
                  <c:v>521.30494584221765</c:v>
                </c:pt>
                <c:pt idx="18">
                  <c:v>522.49960300977284</c:v>
                </c:pt>
                <c:pt idx="19">
                  <c:v>523.69699793333689</c:v>
                </c:pt>
                <c:pt idx="20">
                  <c:v>524.89713688693405</c:v>
                </c:pt>
                <c:pt idx="21">
                  <c:v>526.10002615896667</c:v>
                </c:pt>
                <c:pt idx="22">
                  <c:v>527.3056720522477</c:v>
                </c:pt>
                <c:pt idx="23">
                  <c:v>528.51408088403412</c:v>
                </c:pt>
                <c:pt idx="24">
                  <c:v>529.72525898606</c:v>
                </c:pt>
                <c:pt idx="25">
                  <c:v>530.93921270456974</c:v>
                </c:pt>
                <c:pt idx="26">
                  <c:v>532.15594840035101</c:v>
                </c:pt>
                <c:pt idx="27">
                  <c:v>533.37547244876839</c:v>
                </c:pt>
                <c:pt idx="28">
                  <c:v>534.59779123979683</c:v>
                </c:pt>
                <c:pt idx="29">
                  <c:v>535.82291117805471</c:v>
                </c:pt>
                <c:pt idx="30">
                  <c:v>537.05083868283771</c:v>
                </c:pt>
                <c:pt idx="31">
                  <c:v>538.28158018815259</c:v>
                </c:pt>
                <c:pt idx="32">
                  <c:v>539.51514214275039</c:v>
                </c:pt>
                <c:pt idx="33">
                  <c:v>540.75153101016099</c:v>
                </c:pt>
                <c:pt idx="34">
                  <c:v>541.99075326872583</c:v>
                </c:pt>
                <c:pt idx="35">
                  <c:v>543.2328154116334</c:v>
                </c:pt>
                <c:pt idx="36">
                  <c:v>544.47772394695176</c:v>
                </c:pt>
                <c:pt idx="37">
                  <c:v>545.72548539766342</c:v>
                </c:pt>
                <c:pt idx="38">
                  <c:v>546.97610630169982</c:v>
                </c:pt>
                <c:pt idx="39">
                  <c:v>548.22959321197459</c:v>
                </c:pt>
                <c:pt idx="40">
                  <c:v>549.48595269641874</c:v>
                </c:pt>
                <c:pt idx="41">
                  <c:v>550.74519133801459</c:v>
                </c:pt>
                <c:pt idx="42">
                  <c:v>552.00731573483085</c:v>
                </c:pt>
                <c:pt idx="43">
                  <c:v>553.27233250005656</c:v>
                </c:pt>
                <c:pt idx="44">
                  <c:v>554.5402482620359</c:v>
                </c:pt>
                <c:pt idx="45">
                  <c:v>555.81106966430298</c:v>
                </c:pt>
                <c:pt idx="46">
                  <c:v>557.08480336561706</c:v>
                </c:pt>
                <c:pt idx="47">
                  <c:v>558.3614560399966</c:v>
                </c:pt>
                <c:pt idx="48">
                  <c:v>559.64103437675487</c:v>
                </c:pt>
                <c:pt idx="49">
                  <c:v>560.92354508053495</c:v>
                </c:pt>
                <c:pt idx="50">
                  <c:v>562.20899487134454</c:v>
                </c:pt>
                <c:pt idx="51">
                  <c:v>563.49739048459139</c:v>
                </c:pt>
                <c:pt idx="52">
                  <c:v>564.78873867111849</c:v>
                </c:pt>
                <c:pt idx="53">
                  <c:v>566.08304619723981</c:v>
                </c:pt>
                <c:pt idx="54">
                  <c:v>567.38031984477516</c:v>
                </c:pt>
                <c:pt idx="55">
                  <c:v>568.68056641108615</c:v>
                </c:pt>
                <c:pt idx="56">
                  <c:v>569.98379270911153</c:v>
                </c:pt>
                <c:pt idx="57">
                  <c:v>571.29000556740323</c:v>
                </c:pt>
                <c:pt idx="58">
                  <c:v>572.59921183016183</c:v>
                </c:pt>
                <c:pt idx="59">
                  <c:v>573.91141835727262</c:v>
                </c:pt>
                <c:pt idx="60">
                  <c:v>575.22663202434137</c:v>
                </c:pt>
                <c:pt idx="61">
                  <c:v>576.54485972273051</c:v>
                </c:pt>
                <c:pt idx="62">
                  <c:v>577.86610835959505</c:v>
                </c:pt>
                <c:pt idx="63">
                  <c:v>579.19038485791918</c:v>
                </c:pt>
                <c:pt idx="64">
                  <c:v>580.51769615655189</c:v>
                </c:pt>
                <c:pt idx="65">
                  <c:v>581.84804921024397</c:v>
                </c:pt>
                <c:pt idx="66">
                  <c:v>583.18145098968409</c:v>
                </c:pt>
                <c:pt idx="67">
                  <c:v>584.51790848153541</c:v>
                </c:pt>
                <c:pt idx="68">
                  <c:v>585.85742868847228</c:v>
                </c:pt>
                <c:pt idx="69">
                  <c:v>587.20001862921663</c:v>
                </c:pt>
                <c:pt idx="70">
                  <c:v>588.54568533857537</c:v>
                </c:pt>
                <c:pt idx="71">
                  <c:v>589.8944358674762</c:v>
                </c:pt>
                <c:pt idx="72">
                  <c:v>591.24627728300584</c:v>
                </c:pt>
                <c:pt idx="73">
                  <c:v>592.601216668446</c:v>
                </c:pt>
                <c:pt idx="74">
                  <c:v>593.95926112331119</c:v>
                </c:pt>
                <c:pt idx="75">
                  <c:v>595.32041776338554</c:v>
                </c:pt>
                <c:pt idx="76">
                  <c:v>596.68469372075992</c:v>
                </c:pt>
                <c:pt idx="77">
                  <c:v>598.05209614387002</c:v>
                </c:pt>
                <c:pt idx="78">
                  <c:v>599.42263219753306</c:v>
                </c:pt>
                <c:pt idx="79">
                  <c:v>600.79630906298564</c:v>
                </c:pt>
                <c:pt idx="80">
                  <c:v>602.17313393792165</c:v>
                </c:pt>
                <c:pt idx="81">
                  <c:v>603.55311403652945</c:v>
                </c:pt>
                <c:pt idx="82">
                  <c:v>604.93625658952988</c:v>
                </c:pt>
                <c:pt idx="83">
                  <c:v>606.32256884421417</c:v>
                </c:pt>
                <c:pt idx="84">
                  <c:v>607.71205806448222</c:v>
                </c:pt>
                <c:pt idx="85">
                  <c:v>609.10473153087992</c:v>
                </c:pt>
                <c:pt idx="86">
                  <c:v>610.50059654063818</c:v>
                </c:pt>
                <c:pt idx="87">
                  <c:v>611.89966040771048</c:v>
                </c:pt>
                <c:pt idx="88">
                  <c:v>613.30193046281147</c:v>
                </c:pt>
                <c:pt idx="89">
                  <c:v>614.70741405345552</c:v>
                </c:pt>
                <c:pt idx="90">
                  <c:v>616.11611854399473</c:v>
                </c:pt>
                <c:pt idx="91">
                  <c:v>617.52805131565799</c:v>
                </c:pt>
                <c:pt idx="92">
                  <c:v>618.94321976658966</c:v>
                </c:pt>
                <c:pt idx="93">
                  <c:v>620.36163131188812</c:v>
                </c:pt>
                <c:pt idx="94">
                  <c:v>621.7832933836446</c:v>
                </c:pt>
                <c:pt idx="95">
                  <c:v>623.20821343098203</c:v>
                </c:pt>
                <c:pt idx="96">
                  <c:v>624.63639892009473</c:v>
                </c:pt>
                <c:pt idx="97">
                  <c:v>626.0678573342866</c:v>
                </c:pt>
                <c:pt idx="98">
                  <c:v>627.50259617401093</c:v>
                </c:pt>
                <c:pt idx="99">
                  <c:v>628.94062295690981</c:v>
                </c:pt>
                <c:pt idx="100">
                  <c:v>630.3819452178526</c:v>
                </c:pt>
                <c:pt idx="101">
                  <c:v>631.82657050897683</c:v>
                </c:pt>
                <c:pt idx="102">
                  <c:v>633.27450639972653</c:v>
                </c:pt>
                <c:pt idx="103">
                  <c:v>634.72576047689267</c:v>
                </c:pt>
                <c:pt idx="104">
                  <c:v>636.18034034465222</c:v>
                </c:pt>
                <c:pt idx="105">
                  <c:v>637.63825362460875</c:v>
                </c:pt>
                <c:pt idx="106">
                  <c:v>639.09950795583177</c:v>
                </c:pt>
                <c:pt idx="107">
                  <c:v>640.56411099489719</c:v>
                </c:pt>
                <c:pt idx="108">
                  <c:v>642.03207041592714</c:v>
                </c:pt>
                <c:pt idx="109">
                  <c:v>643.50339391063039</c:v>
                </c:pt>
                <c:pt idx="110">
                  <c:v>644.97808918834221</c:v>
                </c:pt>
                <c:pt idx="111">
                  <c:v>646.45616397606545</c:v>
                </c:pt>
                <c:pt idx="112">
                  <c:v>647.93762601851063</c:v>
                </c:pt>
                <c:pt idx="113">
                  <c:v>649.42248307813634</c:v>
                </c:pt>
                <c:pt idx="114">
                  <c:v>650.91074293519046</c:v>
                </c:pt>
                <c:pt idx="115">
                  <c:v>652.40241338775036</c:v>
                </c:pt>
                <c:pt idx="116">
                  <c:v>653.89750225176385</c:v>
                </c:pt>
                <c:pt idx="117">
                  <c:v>655.3960173610908</c:v>
                </c:pt>
                <c:pt idx="118">
                  <c:v>656.89796656754334</c:v>
                </c:pt>
                <c:pt idx="119">
                  <c:v>658.40335774092728</c:v>
                </c:pt>
                <c:pt idx="120">
                  <c:v>659.9121987690836</c:v>
                </c:pt>
                <c:pt idx="121">
                  <c:v>661.42449755792939</c:v>
                </c:pt>
                <c:pt idx="122">
                  <c:v>662.94026203149963</c:v>
                </c:pt>
                <c:pt idx="123">
                  <c:v>664.45950013198853</c:v>
                </c:pt>
                <c:pt idx="124">
                  <c:v>665.982219819791</c:v>
                </c:pt>
                <c:pt idx="125">
                  <c:v>667.50842907354468</c:v>
                </c:pt>
                <c:pt idx="126">
                  <c:v>669.03813589017159</c:v>
                </c:pt>
                <c:pt idx="127">
                  <c:v>670.57134828491985</c:v>
                </c:pt>
                <c:pt idx="128">
                  <c:v>672.10807429140618</c:v>
                </c:pt>
                <c:pt idx="129">
                  <c:v>673.6483219616573</c:v>
                </c:pt>
                <c:pt idx="130">
                  <c:v>675.19209936615277</c:v>
                </c:pt>
                <c:pt idx="131">
                  <c:v>676.73941459386697</c:v>
                </c:pt>
                <c:pt idx="132">
                  <c:v>678.29027575231112</c:v>
                </c:pt>
                <c:pt idx="133">
                  <c:v>679.84469096757698</c:v>
                </c:pt>
                <c:pt idx="134">
                  <c:v>681.40266838437765</c:v>
                </c:pt>
                <c:pt idx="135">
                  <c:v>682.96421616609177</c:v>
                </c:pt>
                <c:pt idx="136">
                  <c:v>684.52934249480575</c:v>
                </c:pt>
                <c:pt idx="137">
                  <c:v>686.09805557135633</c:v>
                </c:pt>
                <c:pt idx="138">
                  <c:v>687.67036361537407</c:v>
                </c:pt>
                <c:pt idx="139">
                  <c:v>689.24627486532597</c:v>
                </c:pt>
                <c:pt idx="140">
                  <c:v>690.82579757855899</c:v>
                </c:pt>
                <c:pt idx="141">
                  <c:v>692.40894003134315</c:v>
                </c:pt>
                <c:pt idx="142">
                  <c:v>693.99571051891496</c:v>
                </c:pt>
                <c:pt idx="143">
                  <c:v>695.58611735552086</c:v>
                </c:pt>
                <c:pt idx="144">
                  <c:v>697.18016887446061</c:v>
                </c:pt>
                <c:pt idx="145">
                  <c:v>698.77787342813122</c:v>
                </c:pt>
                <c:pt idx="146">
                  <c:v>700.3792393880708</c:v>
                </c:pt>
                <c:pt idx="147">
                  <c:v>701.98427514500167</c:v>
                </c:pt>
                <c:pt idx="148">
                  <c:v>703.5929891088756</c:v>
                </c:pt>
                <c:pt idx="149">
                  <c:v>705.20538970891675</c:v>
                </c:pt>
                <c:pt idx="150">
                  <c:v>706.82148539366642</c:v>
                </c:pt>
                <c:pt idx="151">
                  <c:v>708.44128463102697</c:v>
                </c:pt>
                <c:pt idx="152">
                  <c:v>710.06479590830645</c:v>
                </c:pt>
                <c:pt idx="153">
                  <c:v>711.69202773226289</c:v>
                </c:pt>
                <c:pt idx="154">
                  <c:v>713.32298862914945</c:v>
                </c:pt>
                <c:pt idx="155">
                  <c:v>714.95768714475776</c:v>
                </c:pt>
                <c:pt idx="156">
                  <c:v>716.59613184446448</c:v>
                </c:pt>
                <c:pt idx="157">
                  <c:v>718.23833131327478</c:v>
                </c:pt>
                <c:pt idx="158">
                  <c:v>719.88429415586779</c:v>
                </c:pt>
                <c:pt idx="159">
                  <c:v>721.53402899664161</c:v>
                </c:pt>
                <c:pt idx="160">
                  <c:v>723.18754447975891</c:v>
                </c:pt>
                <c:pt idx="161">
                  <c:v>724.84484926919163</c:v>
                </c:pt>
                <c:pt idx="162">
                  <c:v>726.50595204876697</c:v>
                </c:pt>
                <c:pt idx="163">
                  <c:v>728.17086152221202</c:v>
                </c:pt>
                <c:pt idx="164">
                  <c:v>729.83958641320032</c:v>
                </c:pt>
                <c:pt idx="165">
                  <c:v>731.51213546539725</c:v>
                </c:pt>
                <c:pt idx="166">
                  <c:v>733.1885174425056</c:v>
                </c:pt>
                <c:pt idx="167">
                  <c:v>734.86874112831129</c:v>
                </c:pt>
                <c:pt idx="168">
                  <c:v>736.5528153267303</c:v>
                </c:pt>
                <c:pt idx="169">
                  <c:v>738.24074886185394</c:v>
                </c:pt>
                <c:pt idx="170">
                  <c:v>739.9325505779957</c:v>
                </c:pt>
                <c:pt idx="171">
                  <c:v>741.628229339737</c:v>
                </c:pt>
                <c:pt idx="172">
                  <c:v>743.32779403197389</c:v>
                </c:pt>
                <c:pt idx="173">
                  <c:v>745.03125355996383</c:v>
                </c:pt>
                <c:pt idx="174">
                  <c:v>746.73861684937197</c:v>
                </c:pt>
                <c:pt idx="175">
                  <c:v>748.44989284631856</c:v>
                </c:pt>
                <c:pt idx="176">
                  <c:v>750.16509051742469</c:v>
                </c:pt>
                <c:pt idx="177">
                  <c:v>751.88421884986042</c:v>
                </c:pt>
                <c:pt idx="178">
                  <c:v>753.60728685139134</c:v>
                </c:pt>
                <c:pt idx="179">
                  <c:v>755.33430355042583</c:v>
                </c:pt>
                <c:pt idx="180">
                  <c:v>757.06527799606215</c:v>
                </c:pt>
                <c:pt idx="181">
                  <c:v>758.80021925813651</c:v>
                </c:pt>
                <c:pt idx="182">
                  <c:v>760.5391364272698</c:v>
                </c:pt>
                <c:pt idx="183">
                  <c:v>762.28203861491556</c:v>
                </c:pt>
                <c:pt idx="184">
                  <c:v>764.02893495340811</c:v>
                </c:pt>
                <c:pt idx="185">
                  <c:v>765.77983459600966</c:v>
                </c:pt>
                <c:pt idx="186">
                  <c:v>767.53474671695881</c:v>
                </c:pt>
                <c:pt idx="187">
                  <c:v>769.29368051151857</c:v>
                </c:pt>
                <c:pt idx="188">
                  <c:v>771.05664519602419</c:v>
                </c:pt>
                <c:pt idx="189">
                  <c:v>772.82365000793175</c:v>
                </c:pt>
                <c:pt idx="190">
                  <c:v>774.59470420586649</c:v>
                </c:pt>
                <c:pt idx="191">
                  <c:v>776.36981706967163</c:v>
                </c:pt>
                <c:pt idx="192">
                  <c:v>778.14899790045638</c:v>
                </c:pt>
                <c:pt idx="193">
                  <c:v>779.9322560206449</c:v>
                </c:pt>
                <c:pt idx="194">
                  <c:v>781.71960077402548</c:v>
                </c:pt>
                <c:pt idx="195">
                  <c:v>783.51104152579933</c:v>
                </c:pt>
                <c:pt idx="196">
                  <c:v>785.30658766262923</c:v>
                </c:pt>
                <c:pt idx="197">
                  <c:v>787.10624859268955</c:v>
                </c:pt>
                <c:pt idx="198">
                  <c:v>788.91003374571437</c:v>
                </c:pt>
                <c:pt idx="199">
                  <c:v>790.71795257304836</c:v>
                </c:pt>
                <c:pt idx="200">
                  <c:v>792.53001454769492</c:v>
                </c:pt>
                <c:pt idx="201">
                  <c:v>794.34622916436672</c:v>
                </c:pt>
                <c:pt idx="202">
                  <c:v>796.16660593953509</c:v>
                </c:pt>
                <c:pt idx="203">
                  <c:v>797.99115441147978</c:v>
                </c:pt>
                <c:pt idx="204">
                  <c:v>799.81988414033958</c:v>
                </c:pt>
                <c:pt idx="205">
                  <c:v>801.65280470816106</c:v>
                </c:pt>
                <c:pt idx="206">
                  <c:v>803.48992571895064</c:v>
                </c:pt>
                <c:pt idx="207">
                  <c:v>805.33125679872319</c:v>
                </c:pt>
                <c:pt idx="208">
                  <c:v>807.17680759555367</c:v>
                </c:pt>
                <c:pt idx="209">
                  <c:v>809.02658777962688</c:v>
                </c:pt>
                <c:pt idx="210">
                  <c:v>810.88060704328859</c:v>
                </c:pt>
                <c:pt idx="211">
                  <c:v>812.73887510109603</c:v>
                </c:pt>
                <c:pt idx="212">
                  <c:v>814.60140168986936</c:v>
                </c:pt>
                <c:pt idx="213">
                  <c:v>816.46819656874197</c:v>
                </c:pt>
                <c:pt idx="214">
                  <c:v>818.33926951921194</c:v>
                </c:pt>
                <c:pt idx="215">
                  <c:v>820.21463034519354</c:v>
                </c:pt>
                <c:pt idx="216">
                  <c:v>822.09428887306797</c:v>
                </c:pt>
                <c:pt idx="217">
                  <c:v>823.97825495173538</c:v>
                </c:pt>
                <c:pt idx="218">
                  <c:v>825.86653845266642</c:v>
                </c:pt>
                <c:pt idx="219">
                  <c:v>827.75914926995381</c:v>
                </c:pt>
                <c:pt idx="220">
                  <c:v>829.6560973203641</c:v>
                </c:pt>
                <c:pt idx="221">
                  <c:v>831.55739254339005</c:v>
                </c:pt>
                <c:pt idx="222">
                  <c:v>833.46304490130194</c:v>
                </c:pt>
                <c:pt idx="223">
                  <c:v>835.37306437920074</c:v>
                </c:pt>
                <c:pt idx="224">
                  <c:v>837.28746098506974</c:v>
                </c:pt>
                <c:pt idx="225">
                  <c:v>839.20624474982719</c:v>
                </c:pt>
                <c:pt idx="226">
                  <c:v>841.12942572737893</c:v>
                </c:pt>
                <c:pt idx="227">
                  <c:v>843.0570139946708</c:v>
                </c:pt>
                <c:pt idx="228">
                  <c:v>844.98901965174196</c:v>
                </c:pt>
                <c:pt idx="229">
                  <c:v>846.92545282177707</c:v>
                </c:pt>
                <c:pt idx="230">
                  <c:v>848.86632365116043</c:v>
                </c:pt>
                <c:pt idx="231">
                  <c:v>850.81164230952754</c:v>
                </c:pt>
                <c:pt idx="232">
                  <c:v>852.7614189898203</c:v>
                </c:pt>
                <c:pt idx="233">
                  <c:v>854.71566390833868</c:v>
                </c:pt>
                <c:pt idx="234">
                  <c:v>856.67438730479523</c:v>
                </c:pt>
                <c:pt idx="235">
                  <c:v>858.63759944236881</c:v>
                </c:pt>
                <c:pt idx="236">
                  <c:v>860.60531060775747</c:v>
                </c:pt>
                <c:pt idx="237">
                  <c:v>862.57753111123361</c:v>
                </c:pt>
                <c:pt idx="238">
                  <c:v>864.5542712866968</c:v>
                </c:pt>
                <c:pt idx="239">
                  <c:v>866.53554149172896</c:v>
                </c:pt>
                <c:pt idx="240">
                  <c:v>868.52135210764743</c:v>
                </c:pt>
                <c:pt idx="241">
                  <c:v>870.51171353956079</c:v>
                </c:pt>
                <c:pt idx="242">
                  <c:v>872.50663621642229</c:v>
                </c:pt>
                <c:pt idx="243">
                  <c:v>874.50613059108491</c:v>
                </c:pt>
                <c:pt idx="244">
                  <c:v>876.51020714035621</c:v>
                </c:pt>
                <c:pt idx="245">
                  <c:v>878.51887636505285</c:v>
                </c:pt>
                <c:pt idx="246">
                  <c:v>880.532148790056</c:v>
                </c:pt>
                <c:pt idx="247">
                  <c:v>882.55003496436655</c:v>
                </c:pt>
                <c:pt idx="248">
                  <c:v>884.57254546115996</c:v>
                </c:pt>
                <c:pt idx="249">
                  <c:v>886.59969087784179</c:v>
                </c:pt>
                <c:pt idx="250">
                  <c:v>888.63148183610349</c:v>
                </c:pt>
                <c:pt idx="251">
                  <c:v>890.66792898197787</c:v>
                </c:pt>
                <c:pt idx="252">
                  <c:v>892.70904298589483</c:v>
                </c:pt>
                <c:pt idx="253">
                  <c:v>894.75483454273751</c:v>
                </c:pt>
                <c:pt idx="254">
                  <c:v>896.80531437189802</c:v>
                </c:pt>
                <c:pt idx="255">
                  <c:v>898.86049321733356</c:v>
                </c:pt>
                <c:pt idx="256">
                  <c:v>900.92038184762328</c:v>
                </c:pt>
                <c:pt idx="257">
                  <c:v>902.98499105602411</c:v>
                </c:pt>
                <c:pt idx="258">
                  <c:v>905.05433166052751</c:v>
                </c:pt>
                <c:pt idx="259">
                  <c:v>907.12841450391625</c:v>
                </c:pt>
                <c:pt idx="260">
                  <c:v>909.20725045382096</c:v>
                </c:pt>
                <c:pt idx="261">
                  <c:v>911.29085040277766</c:v>
                </c:pt>
                <c:pt idx="262">
                  <c:v>913.37922526828402</c:v>
                </c:pt>
                <c:pt idx="263">
                  <c:v>915.4723859928572</c:v>
                </c:pt>
                <c:pt idx="264">
                  <c:v>917.57034354409086</c:v>
                </c:pt>
                <c:pt idx="265">
                  <c:v>919.67310891471277</c:v>
                </c:pt>
                <c:pt idx="266">
                  <c:v>921.78069312264233</c:v>
                </c:pt>
                <c:pt idx="267">
                  <c:v>923.89310721104835</c:v>
                </c:pt>
                <c:pt idx="268">
                  <c:v>926.01036224840698</c:v>
                </c:pt>
                <c:pt idx="269">
                  <c:v>928.13246932855952</c:v>
                </c:pt>
                <c:pt idx="270">
                  <c:v>930.25943957077084</c:v>
                </c:pt>
                <c:pt idx="271">
                  <c:v>932.3912841197872</c:v>
                </c:pt>
                <c:pt idx="272">
                  <c:v>934.52801414589499</c:v>
                </c:pt>
                <c:pt idx="273">
                  <c:v>936.66964084497931</c:v>
                </c:pt>
                <c:pt idx="274">
                  <c:v>938.81617543858249</c:v>
                </c:pt>
                <c:pt idx="275">
                  <c:v>940.96762917396256</c:v>
                </c:pt>
                <c:pt idx="276">
                  <c:v>943.12401332415288</c:v>
                </c:pt>
                <c:pt idx="277">
                  <c:v>945.28533918802077</c:v>
                </c:pt>
                <c:pt idx="278">
                  <c:v>947.45161809032652</c:v>
                </c:pt>
                <c:pt idx="279">
                  <c:v>949.62286138178365</c:v>
                </c:pt>
                <c:pt idx="280">
                  <c:v>951.79908043911678</c:v>
                </c:pt>
                <c:pt idx="281">
                  <c:v>953.98028666512312</c:v>
                </c:pt>
                <c:pt idx="282">
                  <c:v>956.1664914887308</c:v>
                </c:pt>
                <c:pt idx="283">
                  <c:v>958.35770636505913</c:v>
                </c:pt>
                <c:pt idx="284">
                  <c:v>960.55394277547907</c:v>
                </c:pt>
                <c:pt idx="285">
                  <c:v>962.75521222767281</c:v>
                </c:pt>
                <c:pt idx="286">
                  <c:v>964.96152625569459</c:v>
                </c:pt>
                <c:pt idx="287">
                  <c:v>967.1728964200305</c:v>
                </c:pt>
                <c:pt idx="288">
                  <c:v>969.38933430765974</c:v>
                </c:pt>
                <c:pt idx="289">
                  <c:v>971.61085153211479</c:v>
                </c:pt>
                <c:pt idx="290">
                  <c:v>973.83745973354257</c:v>
                </c:pt>
                <c:pt idx="291">
                  <c:v>976.06917057876535</c:v>
                </c:pt>
                <c:pt idx="292">
                  <c:v>978.30599576134159</c:v>
                </c:pt>
                <c:pt idx="293">
                  <c:v>980.54794700162802</c:v>
                </c:pt>
                <c:pt idx="294">
                  <c:v>982.7950360468401</c:v>
                </c:pt>
                <c:pt idx="295">
                  <c:v>985.04727467111411</c:v>
                </c:pt>
                <c:pt idx="296">
                  <c:v>987.30467467556878</c:v>
                </c:pt>
                <c:pt idx="297">
                  <c:v>989.56724788836698</c:v>
                </c:pt>
                <c:pt idx="298">
                  <c:v>991.83500616477772</c:v>
                </c:pt>
                <c:pt idx="299">
                  <c:v>994.10796138723867</c:v>
                </c:pt>
                <c:pt idx="300">
                  <c:v>996.38612546541776</c:v>
                </c:pt>
                <c:pt idx="301">
                  <c:v>998.66951033627606</c:v>
                </c:pt>
                <c:pt idx="302">
                  <c:v>1000.95812796413</c:v>
                </c:pt>
                <c:pt idx="303">
                  <c:v>1003.2519903407144</c:v>
                </c:pt>
                <c:pt idx="304">
                  <c:v>1005.5511094852453</c:v>
                </c:pt>
                <c:pt idx="305">
                  <c:v>1007.8554974444824</c:v>
                </c:pt>
                <c:pt idx="306">
                  <c:v>1010.1651662927926</c:v>
                </c:pt>
                <c:pt idx="307">
                  <c:v>1012.4801281322136</c:v>
                </c:pt>
                <c:pt idx="308">
                  <c:v>1014.8003950925165</c:v>
                </c:pt>
                <c:pt idx="309">
                  <c:v>1017.1259793312703</c:v>
                </c:pt>
                <c:pt idx="310">
                  <c:v>1019.4568930339044</c:v>
                </c:pt>
                <c:pt idx="311">
                  <c:v>1021.7931484137738</c:v>
                </c:pt>
                <c:pt idx="312">
                  <c:v>1024.1347577122219</c:v>
                </c:pt>
                <c:pt idx="313">
                  <c:v>1026.4817331986458</c:v>
                </c:pt>
                <c:pt idx="314">
                  <c:v>1028.8340871705593</c:v>
                </c:pt>
                <c:pt idx="315">
                  <c:v>1031.1918319536585</c:v>
                </c:pt>
                <c:pt idx="316">
                  <c:v>1033.5549799018856</c:v>
                </c:pt>
                <c:pt idx="317">
                  <c:v>1035.9235433974943</c:v>
                </c:pt>
                <c:pt idx="318">
                  <c:v>1038.2975348511136</c:v>
                </c:pt>
                <c:pt idx="319">
                  <c:v>1040.6769667018139</c:v>
                </c:pt>
                <c:pt idx="320">
                  <c:v>1043.0618514171722</c:v>
                </c:pt>
                <c:pt idx="321">
                  <c:v>1045.4522014933366</c:v>
                </c:pt>
                <c:pt idx="322">
                  <c:v>1047.8480294550923</c:v>
                </c:pt>
                <c:pt idx="323">
                  <c:v>1050.2493478559268</c:v>
                </c:pt>
                <c:pt idx="324">
                  <c:v>1052.6561692780965</c:v>
                </c:pt>
                <c:pt idx="325">
                  <c:v>1055.0685063326923</c:v>
                </c:pt>
                <c:pt idx="326">
                  <c:v>1057.4863716597047</c:v>
                </c:pt>
                <c:pt idx="327">
                  <c:v>1059.9097779280914</c:v>
                </c:pt>
                <c:pt idx="328">
                  <c:v>1062.3387378358434</c:v>
                </c:pt>
                <c:pt idx="329">
                  <c:v>1064.7732641100506</c:v>
                </c:pt>
                <c:pt idx="330">
                  <c:v>1067.2133695069695</c:v>
                </c:pt>
                <c:pt idx="331">
                  <c:v>1069.6590668120896</c:v>
                </c:pt>
                <c:pt idx="332">
                  <c:v>1072.1103688402006</c:v>
                </c:pt>
                <c:pt idx="333">
                  <c:v>1074.5672884354594</c:v>
                </c:pt>
                <c:pt idx="334">
                  <c:v>1077.0298384714572</c:v>
                </c:pt>
                <c:pt idx="335">
                  <c:v>1079.4980318512876</c:v>
                </c:pt>
                <c:pt idx="336">
                  <c:v>1081.9718815076135</c:v>
                </c:pt>
                <c:pt idx="337">
                  <c:v>1084.4514004027351</c:v>
                </c:pt>
                <c:pt idx="338">
                  <c:v>1086.936601528658</c:v>
                </c:pt>
                <c:pt idx="339">
                  <c:v>1089.4274979071613</c:v>
                </c:pt>
                <c:pt idx="340">
                  <c:v>1091.9241025898652</c:v>
                </c:pt>
                <c:pt idx="341">
                  <c:v>1094.4264286583002</c:v>
                </c:pt>
                <c:pt idx="342">
                  <c:v>1096.9344892239756</c:v>
                </c:pt>
                <c:pt idx="343">
                  <c:v>1099.4482974284472</c:v>
                </c:pt>
                <c:pt idx="344">
                  <c:v>1101.9678664433873</c:v>
                </c:pt>
                <c:pt idx="345">
                  <c:v>1104.4932094706535</c:v>
                </c:pt>
                <c:pt idx="346">
                  <c:v>1107.0243397423571</c:v>
                </c:pt>
                <c:pt idx="347">
                  <c:v>1109.5612705209332</c:v>
                </c:pt>
                <c:pt idx="348">
                  <c:v>1112.1040150992103</c:v>
                </c:pt>
                <c:pt idx="349">
                  <c:v>1114.6525868004794</c:v>
                </c:pt>
                <c:pt idx="350">
                  <c:v>1117.2069989785639</c:v>
                </c:pt>
                <c:pt idx="351">
                  <c:v>1119.7672650178897</c:v>
                </c:pt>
                <c:pt idx="352">
                  <c:v>1122.3333983335558</c:v>
                </c:pt>
                <c:pt idx="353">
                  <c:v>1124.9054123714034</c:v>
                </c:pt>
                <c:pt idx="354">
                  <c:v>1127.483320608088</c:v>
                </c:pt>
                <c:pt idx="355">
                  <c:v>1130.0671365511482</c:v>
                </c:pt>
                <c:pt idx="356">
                  <c:v>1132.6568737390778</c:v>
                </c:pt>
                <c:pt idx="357">
                  <c:v>1135.2525457413965</c:v>
                </c:pt>
                <c:pt idx="358">
                  <c:v>1137.8541661587205</c:v>
                </c:pt>
                <c:pt idx="359">
                  <c:v>1140.4617486228344</c:v>
                </c:pt>
                <c:pt idx="360">
                  <c:v>1143.0753067967617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15-4444-AB3E-C20C5A31D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6189759"/>
        <c:axId val="1504127952"/>
      </c:barChart>
      <c:catAx>
        <c:axId val="1266189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504127952"/>
        <c:crosses val="autoZero"/>
        <c:auto val="1"/>
        <c:lblAlgn val="ctr"/>
        <c:lblOffset val="100"/>
        <c:noMultiLvlLbl val="0"/>
      </c:catAx>
      <c:valAx>
        <c:axId val="1504127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66189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40700281592318"/>
          <c:y val="0.12915321631307713"/>
          <c:w val="0.73164237020707978"/>
          <c:h val="0.810387422502419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'With Points'!$R$13</c:f>
              <c:strCache>
                <c:ptCount val="1"/>
                <c:pt idx="0">
                  <c:v>Principal per 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'With Points'!$R$14:$R$43</c:f>
              <c:numCache>
                <c:formatCode>"$"#,##0.00_);[Red]\("$"#,##0.00\)</c:formatCode>
                <c:ptCount val="30"/>
                <c:pt idx="0">
                  <c:v>6093.3240549634502</c:v>
                </c:pt>
                <c:pt idx="1">
                  <c:v>6263.0187185486229</c:v>
                </c:pt>
                <c:pt idx="2">
                  <c:v>6437.4392556618604</c:v>
                </c:pt>
                <c:pt idx="3">
                  <c:v>6616.7172784595605</c:v>
                </c:pt>
                <c:pt idx="4">
                  <c:v>6800.9880644013938</c:v>
                </c:pt>
                <c:pt idx="5">
                  <c:v>6990.3906583263342</c:v>
                </c:pt>
                <c:pt idx="6">
                  <c:v>7185.0679773714801</c:v>
                </c:pt>
                <c:pt idx="7">
                  <c:v>7385.1669188127416</c:v>
                </c:pt>
                <c:pt idx="8">
                  <c:v>7590.8384709087477</c:v>
                </c:pt>
                <c:pt idx="9">
                  <c:v>7802.2378268318862</c:v>
                </c:pt>
                <c:pt idx="10">
                  <c:v>8019.5245017720008</c:v>
                </c:pt>
                <c:pt idx="11">
                  <c:v>8242.8624533015391</c:v>
                </c:pt>
                <c:pt idx="12">
                  <c:v>8472.4202050926397</c:v>
                </c:pt>
                <c:pt idx="13">
                  <c:v>8708.3709740796185</c:v>
                </c:pt>
                <c:pt idx="14">
                  <c:v>8950.8928011630487</c:v>
                </c:pt>
                <c:pt idx="15">
                  <c:v>9200.16868555377</c:v>
                </c:pt>
                <c:pt idx="16">
                  <c:v>9456.386722858093</c:v>
                </c:pt>
                <c:pt idx="17">
                  <c:v>9719.7402470087545</c:v>
                </c:pt>
                <c:pt idx="18">
                  <c:v>9990.4279761486396</c:v>
                </c:pt>
                <c:pt idx="19">
                  <c:v>10268.654162576946</c:v>
                </c:pt>
                <c:pt idx="20">
                  <c:v>10554.628746871633</c:v>
                </c:pt>
                <c:pt idx="21">
                  <c:v>10848.567516303709</c:v>
                </c:pt>
                <c:pt idx="22">
                  <c:v>11150.692267663457</c:v>
                </c:pt>
                <c:pt idx="23">
                  <c:v>11461.230974621198</c:v>
                </c:pt>
                <c:pt idx="24">
                  <c:v>11780.417959748913</c:v>
                </c:pt>
                <c:pt idx="25">
                  <c:v>12108.494071332738</c:v>
                </c:pt>
                <c:pt idx="26">
                  <c:v>12445.706865108921</c:v>
                </c:pt>
                <c:pt idx="27">
                  <c:v>12792.310791061958</c:v>
                </c:pt>
                <c:pt idx="28">
                  <c:v>13148.567385424045</c:v>
                </c:pt>
                <c:pt idx="29">
                  <c:v>13514.74546802236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3B-7448-842F-428A6C9AA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5593888"/>
        <c:axId val="765563200"/>
      </c:barChart>
      <c:lineChart>
        <c:grouping val="standard"/>
        <c:varyColors val="0"/>
        <c:ser>
          <c:idx val="0"/>
          <c:order val="0"/>
          <c:tx>
            <c:strRef>
              <c:f>'With Points'!$Q$13</c:f>
              <c:strCache>
                <c:ptCount val="1"/>
                <c:pt idx="0">
                  <c:v>Total principal paid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'With Points'!$Q$14:$Q$43</c:f>
              <c:numCache>
                <c:formatCode>"$"#,##0.00_);[Red]\("$"#,##0.00\)</c:formatCode>
                <c:ptCount val="30"/>
                <c:pt idx="0">
                  <c:v>6093.3240549634502</c:v>
                </c:pt>
                <c:pt idx="1">
                  <c:v>12356.342773512073</c:v>
                </c:pt>
                <c:pt idx="2">
                  <c:v>18793.782029173934</c:v>
                </c:pt>
                <c:pt idx="3">
                  <c:v>25410.499307633494</c:v>
                </c:pt>
                <c:pt idx="4">
                  <c:v>32211.487372034888</c:v>
                </c:pt>
                <c:pt idx="5">
                  <c:v>39201.878030361222</c:v>
                </c:pt>
                <c:pt idx="6">
                  <c:v>46386.946007732702</c:v>
                </c:pt>
                <c:pt idx="7">
                  <c:v>53772.112926545444</c:v>
                </c:pt>
                <c:pt idx="8">
                  <c:v>61362.951397454191</c:v>
                </c:pt>
                <c:pt idx="9">
                  <c:v>69165.189224286078</c:v>
                </c:pt>
                <c:pt idx="10">
                  <c:v>77184.713726058078</c:v>
                </c:pt>
                <c:pt idx="11">
                  <c:v>85427.576179359618</c:v>
                </c:pt>
                <c:pt idx="12">
                  <c:v>93899.996384452257</c:v>
                </c:pt>
                <c:pt idx="13">
                  <c:v>102608.36735853188</c:v>
                </c:pt>
                <c:pt idx="14">
                  <c:v>111559.26015969492</c:v>
                </c:pt>
                <c:pt idx="15">
                  <c:v>120759.42884524869</c:v>
                </c:pt>
                <c:pt idx="16">
                  <c:v>130215.81556810679</c:v>
                </c:pt>
                <c:pt idx="17">
                  <c:v>139935.55581511554</c:v>
                </c:pt>
                <c:pt idx="18">
                  <c:v>149925.98379126418</c:v>
                </c:pt>
                <c:pt idx="19">
                  <c:v>160194.63795384113</c:v>
                </c:pt>
                <c:pt idx="20">
                  <c:v>170749.26670071276</c:v>
                </c:pt>
                <c:pt idx="21">
                  <c:v>181597.83421701647</c:v>
                </c:pt>
                <c:pt idx="22">
                  <c:v>192748.52648467993</c:v>
                </c:pt>
                <c:pt idx="23">
                  <c:v>204209.75745930112</c:v>
                </c:pt>
                <c:pt idx="24">
                  <c:v>215990.17541905004</c:v>
                </c:pt>
                <c:pt idx="25">
                  <c:v>228098.66949038277</c:v>
                </c:pt>
                <c:pt idx="26">
                  <c:v>240544.37635549169</c:v>
                </c:pt>
                <c:pt idx="27">
                  <c:v>253336.68714655365</c:v>
                </c:pt>
                <c:pt idx="28">
                  <c:v>266485.2545319777</c:v>
                </c:pt>
                <c:pt idx="29">
                  <c:v>280000.00000000006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3B-7448-842F-428A6C9AA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5087632"/>
        <c:axId val="875310880"/>
      </c:lineChart>
      <c:catAx>
        <c:axId val="8750876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75310880"/>
        <c:crosses val="autoZero"/>
        <c:auto val="1"/>
        <c:lblAlgn val="ctr"/>
        <c:lblOffset val="100"/>
        <c:noMultiLvlLbl val="0"/>
      </c:catAx>
      <c:valAx>
        <c:axId val="87531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Total principal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&quot;$&quot;#,##0_);[Red]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75087632"/>
        <c:crosses val="autoZero"/>
        <c:crossBetween val="between"/>
      </c:valAx>
      <c:valAx>
        <c:axId val="7655632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Principal/Year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&quot;$&quot;#,##0_);[Red]\(&quot;$&quot;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65593888"/>
        <c:crosses val="max"/>
        <c:crossBetween val="between"/>
      </c:valAx>
      <c:catAx>
        <c:axId val="765593888"/>
        <c:scaling>
          <c:orientation val="minMax"/>
        </c:scaling>
        <c:delete val="1"/>
        <c:axPos val="b"/>
        <c:majorTickMark val="out"/>
        <c:minorTickMark val="none"/>
        <c:tickLblPos val="nextTo"/>
        <c:crossAx val="765563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Principal and interest paid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2"/>
          <c:tx>
            <c:strRef>
              <c:f>'With Points'!$K$1</c:f>
              <c:strCache>
                <c:ptCount val="1"/>
                <c:pt idx="0">
                  <c:v>Principal balance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'With Points'!$K$2:$K$362</c:f>
              <c:numCache>
                <c:formatCode>"$"#,##0.00_);[Red]\("$"#,##0.00\)</c:formatCode>
                <c:ptCount val="361"/>
                <c:pt idx="0" formatCode="&quot;$&quot;#,##0_);[Red]\(&quot;$&quot;#,##0\)">
                  <c:v>280000</c:v>
                </c:pt>
                <c:pt idx="1">
                  <c:v>279498.59135986993</c:v>
                </c:pt>
                <c:pt idx="2">
                  <c:v>278996.03365827288</c:v>
                </c:pt>
                <c:pt idx="3">
                  <c:v>278492.32426194299</c:v>
                </c:pt>
                <c:pt idx="4">
                  <c:v>277987.46053157985</c:v>
                </c:pt>
                <c:pt idx="5">
                  <c:v>277481.43982183462</c:v>
                </c:pt>
                <c:pt idx="6">
                  <c:v>276974.25948129623</c:v>
                </c:pt>
                <c:pt idx="7">
                  <c:v>276465.91685247747</c:v>
                </c:pt>
                <c:pt idx="8">
                  <c:v>275956.40927180095</c:v>
                </c:pt>
                <c:pt idx="9">
                  <c:v>275445.73406958539</c:v>
                </c:pt>
                <c:pt idx="10">
                  <c:v>274933.88857003144</c:v>
                </c:pt>
                <c:pt idx="11">
                  <c:v>274420.87009120767</c:v>
                </c:pt>
                <c:pt idx="12">
                  <c:v>273906.67594503658</c:v>
                </c:pt>
                <c:pt idx="13">
                  <c:v>273391.30343728053</c:v>
                </c:pt>
                <c:pt idx="14">
                  <c:v>272874.74986752751</c:v>
                </c:pt>
                <c:pt idx="15">
                  <c:v>272357.01252917718</c:v>
                </c:pt>
                <c:pt idx="16">
                  <c:v>271838.08870942646</c:v>
                </c:pt>
                <c:pt idx="17">
                  <c:v>271317.97568925546</c:v>
                </c:pt>
                <c:pt idx="18">
                  <c:v>270796.67074341321</c:v>
                </c:pt>
                <c:pt idx="19">
                  <c:v>270274.17114040343</c:v>
                </c:pt>
                <c:pt idx="20">
                  <c:v>269750.47414247011</c:v>
                </c:pt>
                <c:pt idx="21">
                  <c:v>269225.57700558315</c:v>
                </c:pt>
                <c:pt idx="22">
                  <c:v>268699.47697942419</c:v>
                </c:pt>
                <c:pt idx="23">
                  <c:v>268172.17130737193</c:v>
                </c:pt>
                <c:pt idx="24">
                  <c:v>267643.65722648788</c:v>
                </c:pt>
                <c:pt idx="25">
                  <c:v>267113.93196750182</c:v>
                </c:pt>
                <c:pt idx="26">
                  <c:v>266582.99275479728</c:v>
                </c:pt>
                <c:pt idx="27">
                  <c:v>266050.83680639695</c:v>
                </c:pt>
                <c:pt idx="28">
                  <c:v>265517.46133394819</c:v>
                </c:pt>
                <c:pt idx="29">
                  <c:v>264982.86354270839</c:v>
                </c:pt>
                <c:pt idx="30">
                  <c:v>264447.04063153034</c:v>
                </c:pt>
                <c:pt idx="31">
                  <c:v>263909.98979284748</c:v>
                </c:pt>
                <c:pt idx="32">
                  <c:v>263371.70821265935</c:v>
                </c:pt>
                <c:pt idx="33">
                  <c:v>262832.19307051657</c:v>
                </c:pt>
                <c:pt idx="34">
                  <c:v>262291.44153950643</c:v>
                </c:pt>
                <c:pt idx="35">
                  <c:v>261749.45078623769</c:v>
                </c:pt>
                <c:pt idx="36">
                  <c:v>261206.21797082605</c:v>
                </c:pt>
                <c:pt idx="37">
                  <c:v>260661.74024687911</c:v>
                </c:pt>
                <c:pt idx="38">
                  <c:v>260116.01476148143</c:v>
                </c:pt>
                <c:pt idx="39">
                  <c:v>259569.03865517973</c:v>
                </c:pt>
                <c:pt idx="40">
                  <c:v>259020.80906196774</c:v>
                </c:pt>
                <c:pt idx="41">
                  <c:v>258471.32310927132</c:v>
                </c:pt>
                <c:pt idx="42">
                  <c:v>257920.57791793332</c:v>
                </c:pt>
                <c:pt idx="43">
                  <c:v>257368.57060219848</c:v>
                </c:pt>
                <c:pt idx="44">
                  <c:v>256815.29826969843</c:v>
                </c:pt>
                <c:pt idx="45">
                  <c:v>256260.7580214364</c:v>
                </c:pt>
                <c:pt idx="46">
                  <c:v>255704.94695177209</c:v>
                </c:pt>
                <c:pt idx="47">
                  <c:v>255147.86214840648</c:v>
                </c:pt>
                <c:pt idx="48">
                  <c:v>254589.50069236648</c:v>
                </c:pt>
                <c:pt idx="49">
                  <c:v>254029.85965798973</c:v>
                </c:pt>
                <c:pt idx="50">
                  <c:v>253468.9361129092</c:v>
                </c:pt>
                <c:pt idx="51">
                  <c:v>252906.72711803784</c:v>
                </c:pt>
                <c:pt idx="52">
                  <c:v>252343.22972755326</c:v>
                </c:pt>
                <c:pt idx="53">
                  <c:v>251778.44098888215</c:v>
                </c:pt>
                <c:pt idx="54">
                  <c:v>251212.3579426849</c:v>
                </c:pt>
                <c:pt idx="55">
                  <c:v>250644.97762284012</c:v>
                </c:pt>
                <c:pt idx="56">
                  <c:v>250076.29705642903</c:v>
                </c:pt>
                <c:pt idx="57">
                  <c:v>249506.31326371993</c:v>
                </c:pt>
                <c:pt idx="58">
                  <c:v>248935.02325815253</c:v>
                </c:pt>
                <c:pt idx="59">
                  <c:v>248362.42404632238</c:v>
                </c:pt>
                <c:pt idx="60">
                  <c:v>247788.5126279651</c:v>
                </c:pt>
                <c:pt idx="61">
                  <c:v>247213.28599594077</c:v>
                </c:pt>
                <c:pt idx="62">
                  <c:v>246636.74113621804</c:v>
                </c:pt>
                <c:pt idx="63">
                  <c:v>246058.87502785845</c:v>
                </c:pt>
                <c:pt idx="64">
                  <c:v>245479.68464300054</c:v>
                </c:pt>
                <c:pt idx="65">
                  <c:v>244899.16694684399</c:v>
                </c:pt>
                <c:pt idx="66">
                  <c:v>244317.31889763376</c:v>
                </c:pt>
                <c:pt idx="67">
                  <c:v>243734.13744664408</c:v>
                </c:pt>
                <c:pt idx="68">
                  <c:v>243149.61953816254</c:v>
                </c:pt>
                <c:pt idx="69">
                  <c:v>242563.76210947408</c:v>
                </c:pt>
                <c:pt idx="70">
                  <c:v>241976.56209084485</c:v>
                </c:pt>
                <c:pt idx="71">
                  <c:v>241388.01640550626</c:v>
                </c:pt>
                <c:pt idx="72">
                  <c:v>240798.1219696388</c:v>
                </c:pt>
                <c:pt idx="73">
                  <c:v>240206.8756923558</c:v>
                </c:pt>
                <c:pt idx="74">
                  <c:v>239614.27447568736</c:v>
                </c:pt>
                <c:pt idx="75">
                  <c:v>239020.31521456403</c:v>
                </c:pt>
                <c:pt idx="76">
                  <c:v>238424.99479680066</c:v>
                </c:pt>
                <c:pt idx="77">
                  <c:v>237828.31010307989</c:v>
                </c:pt>
                <c:pt idx="78">
                  <c:v>237230.25800693603</c:v>
                </c:pt>
                <c:pt idx="79">
                  <c:v>236630.8353747385</c:v>
                </c:pt>
                <c:pt idx="80">
                  <c:v>236030.03906567552</c:v>
                </c:pt>
                <c:pt idx="81">
                  <c:v>235427.86593173759</c:v>
                </c:pt>
                <c:pt idx="82">
                  <c:v>234824.31281770105</c:v>
                </c:pt>
                <c:pt idx="83">
                  <c:v>234219.37656111151</c:v>
                </c:pt>
                <c:pt idx="84">
                  <c:v>233613.05399226729</c:v>
                </c:pt>
                <c:pt idx="85">
                  <c:v>233005.34193420282</c:v>
                </c:pt>
                <c:pt idx="86">
                  <c:v>232396.23720267194</c:v>
                </c:pt>
                <c:pt idx="87">
                  <c:v>231785.73660613131</c:v>
                </c:pt>
                <c:pt idx="88">
                  <c:v>231173.8369457236</c:v>
                </c:pt>
                <c:pt idx="89">
                  <c:v>230560.53501526077</c:v>
                </c:pt>
                <c:pt idx="90">
                  <c:v>229945.8276012073</c:v>
                </c:pt>
                <c:pt idx="91">
                  <c:v>229329.71148266332</c:v>
                </c:pt>
                <c:pt idx="92">
                  <c:v>228712.18343134766</c:v>
                </c:pt>
                <c:pt idx="93">
                  <c:v>228093.24021158105</c:v>
                </c:pt>
                <c:pt idx="94">
                  <c:v>227472.87858026917</c:v>
                </c:pt>
                <c:pt idx="95">
                  <c:v>226851.09528688554</c:v>
                </c:pt>
                <c:pt idx="96">
                  <c:v>226227.88707345456</c:v>
                </c:pt>
                <c:pt idx="97">
                  <c:v>225603.25067453447</c:v>
                </c:pt>
                <c:pt idx="98">
                  <c:v>224977.1828172002</c:v>
                </c:pt>
                <c:pt idx="99">
                  <c:v>224349.68022102618</c:v>
                </c:pt>
                <c:pt idx="100">
                  <c:v>223720.73959806928</c:v>
                </c:pt>
                <c:pt idx="101">
                  <c:v>223090.35765285144</c:v>
                </c:pt>
                <c:pt idx="102">
                  <c:v>222458.53108234247</c:v>
                </c:pt>
                <c:pt idx="103">
                  <c:v>221825.25657594274</c:v>
                </c:pt>
                <c:pt idx="104">
                  <c:v>221190.53081546584</c:v>
                </c:pt>
                <c:pt idx="105">
                  <c:v>220554.3504751212</c:v>
                </c:pt>
                <c:pt idx="106">
                  <c:v>219916.71222149659</c:v>
                </c:pt>
                <c:pt idx="107">
                  <c:v>219277.61271354076</c:v>
                </c:pt>
                <c:pt idx="108">
                  <c:v>218637.04860254587</c:v>
                </c:pt>
                <c:pt idx="109">
                  <c:v>217995.01653212993</c:v>
                </c:pt>
                <c:pt idx="110">
                  <c:v>217351.51313821931</c:v>
                </c:pt>
                <c:pt idx="111">
                  <c:v>216706.53504903096</c:v>
                </c:pt>
                <c:pt idx="112">
                  <c:v>216060.07888505489</c:v>
                </c:pt>
                <c:pt idx="113">
                  <c:v>215412.14125903638</c:v>
                </c:pt>
                <c:pt idx="114">
                  <c:v>214762.71877595823</c:v>
                </c:pt>
                <c:pt idx="115">
                  <c:v>214111.80803302303</c:v>
                </c:pt>
                <c:pt idx="116">
                  <c:v>213459.40561963528</c:v>
                </c:pt>
                <c:pt idx="117">
                  <c:v>212805.50811738352</c:v>
                </c:pt>
                <c:pt idx="118">
                  <c:v>212150.11210002244</c:v>
                </c:pt>
                <c:pt idx="119">
                  <c:v>211493.21413345489</c:v>
                </c:pt>
                <c:pt idx="120">
                  <c:v>210834.81077571397</c:v>
                </c:pt>
                <c:pt idx="121">
                  <c:v>210174.89857694489</c:v>
                </c:pt>
                <c:pt idx="122">
                  <c:v>209513.47407938697</c:v>
                </c:pt>
                <c:pt idx="123">
                  <c:v>208850.53381735546</c:v>
                </c:pt>
                <c:pt idx="124">
                  <c:v>208186.07431722348</c:v>
                </c:pt>
                <c:pt idx="125">
                  <c:v>207520.09209740369</c:v>
                </c:pt>
                <c:pt idx="126">
                  <c:v>206852.58366833013</c:v>
                </c:pt>
                <c:pt idx="127">
                  <c:v>206183.54553243995</c:v>
                </c:pt>
                <c:pt idx="128">
                  <c:v>205512.97418415503</c:v>
                </c:pt>
                <c:pt idx="129">
                  <c:v>204840.86610986362</c:v>
                </c:pt>
                <c:pt idx="130">
                  <c:v>204167.21778790196</c:v>
                </c:pt>
                <c:pt idx="131">
                  <c:v>203492.0256885358</c:v>
                </c:pt>
                <c:pt idx="132">
                  <c:v>202815.28627394192</c:v>
                </c:pt>
                <c:pt idx="133">
                  <c:v>202136.99599818961</c:v>
                </c:pt>
                <c:pt idx="134">
                  <c:v>201457.15130722203</c:v>
                </c:pt>
                <c:pt idx="135">
                  <c:v>200775.74863883766</c:v>
                </c:pt>
                <c:pt idx="136">
                  <c:v>200092.78442267157</c:v>
                </c:pt>
                <c:pt idx="137">
                  <c:v>199408.25508017675</c:v>
                </c:pt>
                <c:pt idx="138">
                  <c:v>198722.1570246054</c:v>
                </c:pt>
                <c:pt idx="139">
                  <c:v>198034.48666099002</c:v>
                </c:pt>
                <c:pt idx="140">
                  <c:v>197345.2403861247</c:v>
                </c:pt>
                <c:pt idx="141">
                  <c:v>196654.41458854615</c:v>
                </c:pt>
                <c:pt idx="142">
                  <c:v>195962.00564851481</c:v>
                </c:pt>
                <c:pt idx="143">
                  <c:v>195268.0099379959</c:v>
                </c:pt>
                <c:pt idx="144">
                  <c:v>194572.42382064037</c:v>
                </c:pt>
                <c:pt idx="145">
                  <c:v>193875.24365176589</c:v>
                </c:pt>
                <c:pt idx="146">
                  <c:v>193176.46577833776</c:v>
                </c:pt>
                <c:pt idx="147">
                  <c:v>192476.08653894969</c:v>
                </c:pt>
                <c:pt idx="148">
                  <c:v>191774.1022638047</c:v>
                </c:pt>
                <c:pt idx="149">
                  <c:v>191070.50927469583</c:v>
                </c:pt>
                <c:pt idx="150">
                  <c:v>190365.3038849869</c:v>
                </c:pt>
                <c:pt idx="151">
                  <c:v>189658.48239959322</c:v>
                </c:pt>
                <c:pt idx="152">
                  <c:v>188950.04111496219</c:v>
                </c:pt>
                <c:pt idx="153">
                  <c:v>188239.97631905388</c:v>
                </c:pt>
                <c:pt idx="154">
                  <c:v>187528.28429132162</c:v>
                </c:pt>
                <c:pt idx="155">
                  <c:v>186814.96130269248</c:v>
                </c:pt>
                <c:pt idx="156">
                  <c:v>186100.00361554773</c:v>
                </c:pt>
                <c:pt idx="157">
                  <c:v>185383.40748370325</c:v>
                </c:pt>
                <c:pt idx="158">
                  <c:v>184665.16915238998</c:v>
                </c:pt>
                <c:pt idx="159">
                  <c:v>183945.28485823411</c:v>
                </c:pt>
                <c:pt idx="160">
                  <c:v>183223.75082923746</c:v>
                </c:pt>
                <c:pt idx="161">
                  <c:v>182500.56328475769</c:v>
                </c:pt>
                <c:pt idx="162">
                  <c:v>181775.7184354885</c:v>
                </c:pt>
                <c:pt idx="163">
                  <c:v>181049.21248343974</c:v>
                </c:pt>
                <c:pt idx="164">
                  <c:v>180321.04162191754</c:v>
                </c:pt>
                <c:pt idx="165">
                  <c:v>179591.20203550434</c:v>
                </c:pt>
                <c:pt idx="166">
                  <c:v>178859.68990003894</c:v>
                </c:pt>
                <c:pt idx="167">
                  <c:v>178126.50138259644</c:v>
                </c:pt>
                <c:pt idx="168">
                  <c:v>177391.63264146814</c:v>
                </c:pt>
                <c:pt idx="169">
                  <c:v>176655.07982614142</c:v>
                </c:pt>
                <c:pt idx="170">
                  <c:v>175916.83907727955</c:v>
                </c:pt>
                <c:pt idx="171">
                  <c:v>175176.90652670155</c:v>
                </c:pt>
                <c:pt idx="172">
                  <c:v>174435.27829736183</c:v>
                </c:pt>
                <c:pt idx="173">
                  <c:v>173691.95050332986</c:v>
                </c:pt>
                <c:pt idx="174">
                  <c:v>172946.91924976991</c:v>
                </c:pt>
                <c:pt idx="175">
                  <c:v>172200.18063292053</c:v>
                </c:pt>
                <c:pt idx="176">
                  <c:v>171451.73074007421</c:v>
                </c:pt>
                <c:pt idx="177">
                  <c:v>170701.56564955678</c:v>
                </c:pt>
                <c:pt idx="178">
                  <c:v>169949.68143070693</c:v>
                </c:pt>
                <c:pt idx="179">
                  <c:v>169196.07414385554</c:v>
                </c:pt>
                <c:pt idx="180">
                  <c:v>168440.73984030512</c:v>
                </c:pt>
                <c:pt idx="181">
                  <c:v>167683.67456230905</c:v>
                </c:pt>
                <c:pt idx="182">
                  <c:v>166924.87434305091</c:v>
                </c:pt>
                <c:pt idx="183">
                  <c:v>166164.33520662363</c:v>
                </c:pt>
                <c:pt idx="184">
                  <c:v>165402.05316800872</c:v>
                </c:pt>
                <c:pt idx="185">
                  <c:v>164638.0242330553</c:v>
                </c:pt>
                <c:pt idx="186">
                  <c:v>163872.2443984593</c:v>
                </c:pt>
                <c:pt idx="187">
                  <c:v>163104.70965174233</c:v>
                </c:pt>
                <c:pt idx="188">
                  <c:v>162335.4159712308</c:v>
                </c:pt>
                <c:pt idx="189">
                  <c:v>161564.35932603478</c:v>
                </c:pt>
                <c:pt idx="190">
                  <c:v>160791.53567602686</c:v>
                </c:pt>
                <c:pt idx="191">
                  <c:v>160016.94097182099</c:v>
                </c:pt>
                <c:pt idx="192">
                  <c:v>159240.57115475132</c:v>
                </c:pt>
                <c:pt idx="193">
                  <c:v>158462.42215685087</c:v>
                </c:pt>
                <c:pt idx="194">
                  <c:v>157682.48990083023</c:v>
                </c:pt>
                <c:pt idx="195">
                  <c:v>156900.7703000562</c:v>
                </c:pt>
                <c:pt idx="196">
                  <c:v>156117.25925853039</c:v>
                </c:pt>
                <c:pt idx="197">
                  <c:v>155331.95267086776</c:v>
                </c:pt>
                <c:pt idx="198">
                  <c:v>154544.84642227506</c:v>
                </c:pt>
                <c:pt idx="199">
                  <c:v>153755.93638852934</c:v>
                </c:pt>
                <c:pt idx="200">
                  <c:v>152965.21843595628</c:v>
                </c:pt>
                <c:pt idx="201">
                  <c:v>152172.68842140859</c:v>
                </c:pt>
                <c:pt idx="202">
                  <c:v>151378.34219224422</c:v>
                </c:pt>
                <c:pt idx="203">
                  <c:v>150582.17558630469</c:v>
                </c:pt>
                <c:pt idx="204">
                  <c:v>149784.1844318932</c:v>
                </c:pt>
                <c:pt idx="205">
                  <c:v>148984.36454775286</c:v>
                </c:pt>
                <c:pt idx="206">
                  <c:v>148182.7117430447</c:v>
                </c:pt>
                <c:pt idx="207">
                  <c:v>147379.22181732574</c:v>
                </c:pt>
                <c:pt idx="208">
                  <c:v>146573.89056052701</c:v>
                </c:pt>
                <c:pt idx="209">
                  <c:v>145766.71375293145</c:v>
                </c:pt>
                <c:pt idx="210">
                  <c:v>144957.68716515182</c:v>
                </c:pt>
                <c:pt idx="211">
                  <c:v>144146.80655810854</c:v>
                </c:pt>
                <c:pt idx="212">
                  <c:v>143334.06768300745</c:v>
                </c:pt>
                <c:pt idx="213">
                  <c:v>142519.46628131758</c:v>
                </c:pt>
                <c:pt idx="214">
                  <c:v>141702.99808474883</c:v>
                </c:pt>
                <c:pt idx="215">
                  <c:v>140884.65881522963</c:v>
                </c:pt>
                <c:pt idx="216">
                  <c:v>140064.44418488443</c:v>
                </c:pt>
                <c:pt idx="217">
                  <c:v>139242.34989601135</c:v>
                </c:pt>
                <c:pt idx="218">
                  <c:v>138418.37164105961</c:v>
                </c:pt>
                <c:pt idx="219">
                  <c:v>137592.50510260696</c:v>
                </c:pt>
                <c:pt idx="220">
                  <c:v>136764.745953337</c:v>
                </c:pt>
                <c:pt idx="221">
                  <c:v>135935.08985601662</c:v>
                </c:pt>
                <c:pt idx="222">
                  <c:v>135103.53246347324</c:v>
                </c:pt>
                <c:pt idx="223">
                  <c:v>134270.06941857195</c:v>
                </c:pt>
                <c:pt idx="224">
                  <c:v>133434.69635419274</c:v>
                </c:pt>
                <c:pt idx="225">
                  <c:v>132597.40889320767</c:v>
                </c:pt>
                <c:pt idx="226">
                  <c:v>131758.20264845784</c:v>
                </c:pt>
                <c:pt idx="227">
                  <c:v>130917.07322273045</c:v>
                </c:pt>
                <c:pt idx="228">
                  <c:v>130074.01620873579</c:v>
                </c:pt>
                <c:pt idx="229">
                  <c:v>129229.02718908405</c:v>
                </c:pt>
                <c:pt idx="230">
                  <c:v>128382.10173626228</c:v>
                </c:pt>
                <c:pt idx="231">
                  <c:v>127533.23541261112</c:v>
                </c:pt>
                <c:pt idx="232">
                  <c:v>126682.42377030158</c:v>
                </c:pt>
                <c:pt idx="233">
                  <c:v>125829.66235131177</c:v>
                </c:pt>
                <c:pt idx="234">
                  <c:v>124974.94668740343</c:v>
                </c:pt>
                <c:pt idx="235">
                  <c:v>124118.27230009863</c:v>
                </c:pt>
                <c:pt idx="236">
                  <c:v>123259.63470065626</c:v>
                </c:pt>
                <c:pt idx="237">
                  <c:v>122399.0293900485</c:v>
                </c:pt>
                <c:pt idx="238">
                  <c:v>121536.45185893726</c:v>
                </c:pt>
                <c:pt idx="239">
                  <c:v>120671.89758765056</c:v>
                </c:pt>
                <c:pt idx="240">
                  <c:v>119805.36204615883</c:v>
                </c:pt>
                <c:pt idx="241">
                  <c:v>118936.84069405118</c:v>
                </c:pt>
                <c:pt idx="242">
                  <c:v>118066.32898051162</c:v>
                </c:pt>
                <c:pt idx="243">
                  <c:v>117193.8223442952</c:v>
                </c:pt>
                <c:pt idx="244">
                  <c:v>116319.31621370412</c:v>
                </c:pt>
                <c:pt idx="245">
                  <c:v>115442.80600656377</c:v>
                </c:pt>
                <c:pt idx="246">
                  <c:v>114564.28713019872</c:v>
                </c:pt>
                <c:pt idx="247">
                  <c:v>113683.75498140867</c:v>
                </c:pt>
                <c:pt idx="248">
                  <c:v>112801.2049464443</c:v>
                </c:pt>
                <c:pt idx="249">
                  <c:v>111916.63240098314</c:v>
                </c:pt>
                <c:pt idx="250">
                  <c:v>111030.0327101053</c:v>
                </c:pt>
                <c:pt idx="251">
                  <c:v>110141.4012282692</c:v>
                </c:pt>
                <c:pt idx="252">
                  <c:v>109250.73329928723</c:v>
                </c:pt>
                <c:pt idx="253">
                  <c:v>108358.02425630133</c:v>
                </c:pt>
                <c:pt idx="254">
                  <c:v>107463.2694217586</c:v>
                </c:pt>
                <c:pt idx="255">
                  <c:v>106566.4641073867</c:v>
                </c:pt>
                <c:pt idx="256">
                  <c:v>105667.60361416936</c:v>
                </c:pt>
                <c:pt idx="257">
                  <c:v>104766.68323232174</c:v>
                </c:pt>
                <c:pt idx="258">
                  <c:v>103863.69824126571</c:v>
                </c:pt>
                <c:pt idx="259">
                  <c:v>102958.64390960518</c:v>
                </c:pt>
                <c:pt idx="260">
                  <c:v>102051.51549510127</c:v>
                </c:pt>
                <c:pt idx="261">
                  <c:v>101142.30824464744</c:v>
                </c:pt>
                <c:pt idx="262">
                  <c:v>100231.01739424467</c:v>
                </c:pt>
                <c:pt idx="263">
                  <c:v>99317.63816897638</c:v>
                </c:pt>
                <c:pt idx="264">
                  <c:v>98402.165782983517</c:v>
                </c:pt>
                <c:pt idx="265">
                  <c:v>97484.595439439421</c:v>
                </c:pt>
                <c:pt idx="266">
                  <c:v>96564.922330524714</c:v>
                </c:pt>
                <c:pt idx="267">
                  <c:v>95643.141637402077</c:v>
                </c:pt>
                <c:pt idx="268">
                  <c:v>94719.248530191035</c:v>
                </c:pt>
                <c:pt idx="269">
                  <c:v>93793.238167942633</c:v>
                </c:pt>
                <c:pt idx="270">
                  <c:v>92865.105698614076</c:v>
                </c:pt>
                <c:pt idx="271">
                  <c:v>91934.846259043305</c:v>
                </c:pt>
                <c:pt idx="272">
                  <c:v>91002.454974923516</c:v>
                </c:pt>
                <c:pt idx="273">
                  <c:v>90067.926960777622</c:v>
                </c:pt>
                <c:pt idx="274">
                  <c:v>89131.257319932643</c:v>
                </c:pt>
                <c:pt idx="275">
                  <c:v>88192.441144494063</c:v>
                </c:pt>
                <c:pt idx="276">
                  <c:v>87251.473515320104</c:v>
                </c:pt>
                <c:pt idx="277">
                  <c:v>86308.349501995952</c:v>
                </c:pt>
                <c:pt idx="278">
                  <c:v>85363.064162807932</c:v>
                </c:pt>
                <c:pt idx="279">
                  <c:v>84415.612544717602</c:v>
                </c:pt>
                <c:pt idx="280">
                  <c:v>83465.989683335822</c:v>
                </c:pt>
                <c:pt idx="281">
                  <c:v>82514.190602896706</c:v>
                </c:pt>
                <c:pt idx="282">
                  <c:v>81560.210316231576</c:v>
                </c:pt>
                <c:pt idx="283">
                  <c:v>80604.043824742839</c:v>
                </c:pt>
                <c:pt idx="284">
                  <c:v>79645.68611837778</c:v>
                </c:pt>
                <c:pt idx="285">
                  <c:v>78685.132175602295</c:v>
                </c:pt>
                <c:pt idx="286">
                  <c:v>77722.376963374627</c:v>
                </c:pt>
                <c:pt idx="287">
                  <c:v>76757.415437118936</c:v>
                </c:pt>
                <c:pt idx="288">
                  <c:v>75790.242540698906</c:v>
                </c:pt>
                <c:pt idx="289">
                  <c:v>74820.853206391243</c:v>
                </c:pt>
                <c:pt idx="290">
                  <c:v>73849.242354859132</c:v>
                </c:pt>
                <c:pt idx="291">
                  <c:v>72875.404895125583</c:v>
                </c:pt>
                <c:pt idx="292">
                  <c:v>71899.335724546821</c:v>
                </c:pt>
                <c:pt idx="293">
                  <c:v>70921.029728785477</c:v>
                </c:pt>
                <c:pt idx="294">
                  <c:v>69940.481781783848</c:v>
                </c:pt>
                <c:pt idx="295">
                  <c:v>68957.68674573701</c:v>
                </c:pt>
                <c:pt idx="296">
                  <c:v>67972.639471065893</c:v>
                </c:pt>
                <c:pt idx="297">
                  <c:v>66985.334796390322</c:v>
                </c:pt>
                <c:pt idx="298">
                  <c:v>65995.767548501957</c:v>
                </c:pt>
                <c:pt idx="299">
                  <c:v>65003.932542337177</c:v>
                </c:pt>
                <c:pt idx="300">
                  <c:v>64009.824580949942</c:v>
                </c:pt>
                <c:pt idx="301">
                  <c:v>63013.438455484524</c:v>
                </c:pt>
                <c:pt idx="302">
                  <c:v>62014.768945148251</c:v>
                </c:pt>
                <c:pt idx="303">
                  <c:v>61013.810817184123</c:v>
                </c:pt>
                <c:pt idx="304">
                  <c:v>60010.558826843408</c:v>
                </c:pt>
                <c:pt idx="305">
                  <c:v>59005.007717358159</c:v>
                </c:pt>
                <c:pt idx="306">
                  <c:v>57997.152219913674</c:v>
                </c:pt>
                <c:pt idx="307">
                  <c:v>56986.987053620884</c:v>
                </c:pt>
                <c:pt idx="308">
                  <c:v>55974.506925488669</c:v>
                </c:pt>
                <c:pt idx="309">
                  <c:v>54959.70653039615</c:v>
                </c:pt>
                <c:pt idx="310">
                  <c:v>53942.580551064879</c:v>
                </c:pt>
                <c:pt idx="311">
                  <c:v>52923.123658030978</c:v>
                </c:pt>
                <c:pt idx="312">
                  <c:v>51901.330509617204</c:v>
                </c:pt>
                <c:pt idx="313">
                  <c:v>50877.195751904983</c:v>
                </c:pt>
                <c:pt idx="314">
                  <c:v>49850.714018706334</c:v>
                </c:pt>
                <c:pt idx="315">
                  <c:v>48821.879931535776</c:v>
                </c:pt>
                <c:pt idx="316">
                  <c:v>47790.688099582119</c:v>
                </c:pt>
                <c:pt idx="317">
                  <c:v>46757.133119680235</c:v>
                </c:pt>
                <c:pt idx="318">
                  <c:v>45721.209576282738</c:v>
                </c:pt>
                <c:pt idx="319">
                  <c:v>44682.912041431628</c:v>
                </c:pt>
                <c:pt idx="320">
                  <c:v>43642.235074729811</c:v>
                </c:pt>
                <c:pt idx="321">
                  <c:v>42599.173223312639</c:v>
                </c:pt>
                <c:pt idx="322">
                  <c:v>41553.721021819299</c:v>
                </c:pt>
                <c:pt idx="323">
                  <c:v>40505.872992364209</c:v>
                </c:pt>
                <c:pt idx="324">
                  <c:v>39455.623644508283</c:v>
                </c:pt>
                <c:pt idx="325">
                  <c:v>38402.967475230187</c:v>
                </c:pt>
                <c:pt idx="326">
                  <c:v>37347.898968897498</c:v>
                </c:pt>
                <c:pt idx="327">
                  <c:v>36290.412597237795</c:v>
                </c:pt>
                <c:pt idx="328">
                  <c:v>35230.502819309702</c:v>
                </c:pt>
                <c:pt idx="329">
                  <c:v>34168.164081473857</c:v>
                </c:pt>
                <c:pt idx="330">
                  <c:v>33103.390817363805</c:v>
                </c:pt>
                <c:pt idx="331">
                  <c:v>32036.177447856837</c:v>
                </c:pt>
                <c:pt idx="332">
                  <c:v>30966.518381044749</c:v>
                </c:pt>
                <c:pt idx="333">
                  <c:v>29894.408012204549</c:v>
                </c:pt>
                <c:pt idx="334">
                  <c:v>28819.840723769088</c:v>
                </c:pt>
                <c:pt idx="335">
                  <c:v>27742.810885297629</c:v>
                </c:pt>
                <c:pt idx="336">
                  <c:v>26663.312853446343</c:v>
                </c:pt>
                <c:pt idx="337">
                  <c:v>25581.340971938731</c:v>
                </c:pt>
                <c:pt idx="338">
                  <c:v>24496.889571535998</c:v>
                </c:pt>
                <c:pt idx="339">
                  <c:v>23409.95297000734</c:v>
                </c:pt>
                <c:pt idx="340">
                  <c:v>22320.52547210018</c:v>
                </c:pt>
                <c:pt idx="341">
                  <c:v>21228.601369510314</c:v>
                </c:pt>
                <c:pt idx="342">
                  <c:v>20134.174940852012</c:v>
                </c:pt>
                <c:pt idx="343">
                  <c:v>19037.240451628037</c:v>
                </c:pt>
                <c:pt idx="344">
                  <c:v>17937.792154199589</c:v>
                </c:pt>
                <c:pt idx="345">
                  <c:v>16835.824287756201</c:v>
                </c:pt>
                <c:pt idx="346">
                  <c:v>15731.331078285548</c:v>
                </c:pt>
                <c:pt idx="347">
                  <c:v>14624.306738543191</c:v>
                </c:pt>
                <c:pt idx="348">
                  <c:v>13514.745468022258</c:v>
                </c:pt>
                <c:pt idx="349">
                  <c:v>12402.641452923048</c:v>
                </c:pt>
                <c:pt idx="350">
                  <c:v>11287.988866122569</c:v>
                </c:pt>
                <c:pt idx="351">
                  <c:v>10170.781867144005</c:v>
                </c:pt>
                <c:pt idx="352">
                  <c:v>9051.0146021261153</c:v>
                </c:pt>
                <c:pt idx="353">
                  <c:v>7928.6812037925592</c:v>
                </c:pt>
                <c:pt idx="354">
                  <c:v>6803.7757914211561</c:v>
                </c:pt>
                <c:pt idx="355">
                  <c:v>5676.2924708130686</c:v>
                </c:pt>
                <c:pt idx="356">
                  <c:v>4546.2253342619206</c:v>
                </c:pt>
                <c:pt idx="357">
                  <c:v>3413.5684605228425</c:v>
                </c:pt>
                <c:pt idx="358">
                  <c:v>2278.3159147814458</c:v>
                </c:pt>
                <c:pt idx="359">
                  <c:v>1140.4617486227253</c:v>
                </c:pt>
                <c:pt idx="360">
                  <c:v>-1.0913936421275139E-10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48-6E46-999D-D9A0B1B32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4328400"/>
        <c:axId val="119455232"/>
      </c:lineChart>
      <c:lineChart>
        <c:grouping val="standard"/>
        <c:varyColors val="0"/>
        <c:ser>
          <c:idx val="1"/>
          <c:order val="0"/>
          <c:tx>
            <c:strRef>
              <c:f>'With Points'!$G$1</c:f>
              <c:strCache>
                <c:ptCount val="1"/>
                <c:pt idx="0">
                  <c:v>Interest paid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'With Points'!$G$2:$G$362</c:f>
              <c:numCache>
                <c:formatCode>"$"#,##0.00_);[Red]\("$"#,##0.00\)</c:formatCode>
                <c:ptCount val="361"/>
                <c:pt idx="0">
                  <c:v>641.66666666666663</c:v>
                </c:pt>
                <c:pt idx="1">
                  <c:v>640.51760519970196</c:v>
                </c:pt>
                <c:pt idx="2">
                  <c:v>639.36591046687533</c:v>
                </c:pt>
                <c:pt idx="3">
                  <c:v>638.21157643361937</c:v>
                </c:pt>
                <c:pt idx="4">
                  <c:v>637.05459705153714</c:v>
                </c:pt>
                <c:pt idx="5">
                  <c:v>635.89496625837103</c:v>
                </c:pt>
                <c:pt idx="6">
                  <c:v>634.73267797797052</c:v>
                </c:pt>
                <c:pt idx="7">
                  <c:v>633.56772612026089</c:v>
                </c:pt>
                <c:pt idx="8">
                  <c:v>632.40010458121048</c:v>
                </c:pt>
                <c:pt idx="9">
                  <c:v>631.22980724279989</c:v>
                </c:pt>
                <c:pt idx="10">
                  <c:v>630.05682797298869</c:v>
                </c:pt>
                <c:pt idx="11">
                  <c:v>628.88116062568429</c:v>
                </c:pt>
                <c:pt idx="12">
                  <c:v>627.70279904070878</c:v>
                </c:pt>
                <c:pt idx="13">
                  <c:v>626.52173704376787</c:v>
                </c:pt>
                <c:pt idx="14">
                  <c:v>625.33796844641722</c:v>
                </c:pt>
                <c:pt idx="15">
                  <c:v>624.15148704603109</c:v>
                </c:pt>
                <c:pt idx="16">
                  <c:v>622.96228662576902</c:v>
                </c:pt>
                <c:pt idx="17">
                  <c:v>621.77036095454378</c:v>
                </c:pt>
                <c:pt idx="18">
                  <c:v>620.57570378698858</c:v>
                </c:pt>
                <c:pt idx="19">
                  <c:v>619.37830886342454</c:v>
                </c:pt>
                <c:pt idx="20">
                  <c:v>618.17816990982737</c:v>
                </c:pt>
                <c:pt idx="21">
                  <c:v>616.97528063779475</c:v>
                </c:pt>
                <c:pt idx="22">
                  <c:v>615.76963474451372</c:v>
                </c:pt>
                <c:pt idx="23">
                  <c:v>614.56122591272731</c:v>
                </c:pt>
                <c:pt idx="24">
                  <c:v>613.35004781070143</c:v>
                </c:pt>
                <c:pt idx="25">
                  <c:v>612.13609409219168</c:v>
                </c:pt>
                <c:pt idx="26">
                  <c:v>610.91935839641042</c:v>
                </c:pt>
                <c:pt idx="27">
                  <c:v>609.69983434799303</c:v>
                </c:pt>
                <c:pt idx="28">
                  <c:v>608.47751555696459</c:v>
                </c:pt>
                <c:pt idx="29">
                  <c:v>607.25239561870671</c:v>
                </c:pt>
                <c:pt idx="30">
                  <c:v>606.02446811392372</c:v>
                </c:pt>
                <c:pt idx="31">
                  <c:v>604.79372660860884</c:v>
                </c:pt>
                <c:pt idx="32">
                  <c:v>603.56016465401103</c:v>
                </c:pt>
                <c:pt idx="33">
                  <c:v>602.32377578660044</c:v>
                </c:pt>
                <c:pt idx="34">
                  <c:v>601.0845535280356</c:v>
                </c:pt>
                <c:pt idx="35">
                  <c:v>599.84249138512803</c:v>
                </c:pt>
                <c:pt idx="36">
                  <c:v>598.59758284980967</c:v>
                </c:pt>
                <c:pt idx="37">
                  <c:v>597.349821399098</c:v>
                </c:pt>
                <c:pt idx="38">
                  <c:v>596.09920049506161</c:v>
                </c:pt>
                <c:pt idx="39">
                  <c:v>594.84571358478684</c:v>
                </c:pt>
                <c:pt idx="40">
                  <c:v>593.58935410034269</c:v>
                </c:pt>
                <c:pt idx="41">
                  <c:v>592.33011545874683</c:v>
                </c:pt>
                <c:pt idx="42">
                  <c:v>591.06799106193057</c:v>
                </c:pt>
                <c:pt idx="43">
                  <c:v>589.80297429670486</c:v>
                </c:pt>
                <c:pt idx="44">
                  <c:v>588.53505853472552</c:v>
                </c:pt>
                <c:pt idx="45">
                  <c:v>587.26423713245845</c:v>
                </c:pt>
                <c:pt idx="46">
                  <c:v>585.99050343114436</c:v>
                </c:pt>
                <c:pt idx="47">
                  <c:v>584.71385075676483</c:v>
                </c:pt>
                <c:pt idx="48">
                  <c:v>583.43427242000655</c:v>
                </c:pt>
                <c:pt idx="49">
                  <c:v>582.15176171622647</c:v>
                </c:pt>
                <c:pt idx="50">
                  <c:v>580.86631192541688</c:v>
                </c:pt>
                <c:pt idx="51">
                  <c:v>579.57791631217003</c:v>
                </c:pt>
                <c:pt idx="52">
                  <c:v>578.28656812564293</c:v>
                </c:pt>
                <c:pt idx="53">
                  <c:v>576.99226059952161</c:v>
                </c:pt>
                <c:pt idx="54">
                  <c:v>575.69498695198627</c:v>
                </c:pt>
                <c:pt idx="55">
                  <c:v>574.39474038567528</c:v>
                </c:pt>
                <c:pt idx="56">
                  <c:v>573.0915140876499</c:v>
                </c:pt>
                <c:pt idx="57">
                  <c:v>571.7853012293582</c:v>
                </c:pt>
                <c:pt idx="58">
                  <c:v>570.47609496659959</c:v>
                </c:pt>
                <c:pt idx="59">
                  <c:v>569.1638884394888</c:v>
                </c:pt>
                <c:pt idx="60">
                  <c:v>567.84867477242005</c:v>
                </c:pt>
                <c:pt idx="61">
                  <c:v>566.53044707403092</c:v>
                </c:pt>
                <c:pt idx="62">
                  <c:v>565.20919843716638</c:v>
                </c:pt>
                <c:pt idx="63">
                  <c:v>563.88492193884224</c:v>
                </c:pt>
                <c:pt idx="64">
                  <c:v>562.55761064020953</c:v>
                </c:pt>
                <c:pt idx="65">
                  <c:v>561.22725758651745</c:v>
                </c:pt>
                <c:pt idx="66">
                  <c:v>559.89385580707733</c:v>
                </c:pt>
                <c:pt idx="67">
                  <c:v>558.55739831522601</c:v>
                </c:pt>
                <c:pt idx="68">
                  <c:v>557.21787810828914</c:v>
                </c:pt>
                <c:pt idx="69">
                  <c:v>555.8752881675448</c:v>
                </c:pt>
                <c:pt idx="70">
                  <c:v>554.52962145818606</c:v>
                </c:pt>
                <c:pt idx="71">
                  <c:v>553.18087092928522</c:v>
                </c:pt>
                <c:pt idx="72">
                  <c:v>551.82902951375559</c:v>
                </c:pt>
                <c:pt idx="73">
                  <c:v>550.47409012831542</c:v>
                </c:pt>
                <c:pt idx="74">
                  <c:v>549.11604567345023</c:v>
                </c:pt>
                <c:pt idx="75">
                  <c:v>547.75488903337589</c:v>
                </c:pt>
                <c:pt idx="76">
                  <c:v>546.3906130760015</c:v>
                </c:pt>
                <c:pt idx="77">
                  <c:v>545.02321065289141</c:v>
                </c:pt>
                <c:pt idx="78">
                  <c:v>543.65267459922836</c:v>
                </c:pt>
                <c:pt idx="79">
                  <c:v>542.27899773377578</c:v>
                </c:pt>
                <c:pt idx="80">
                  <c:v>540.90217285883978</c:v>
                </c:pt>
                <c:pt idx="81">
                  <c:v>539.52219276023197</c:v>
                </c:pt>
                <c:pt idx="82">
                  <c:v>538.13905020723155</c:v>
                </c:pt>
                <c:pt idx="83">
                  <c:v>536.75273795254725</c:v>
                </c:pt>
                <c:pt idx="84">
                  <c:v>535.3632487322792</c:v>
                </c:pt>
                <c:pt idx="85">
                  <c:v>533.97057526588151</c:v>
                </c:pt>
                <c:pt idx="86">
                  <c:v>532.57471025612324</c:v>
                </c:pt>
                <c:pt idx="87">
                  <c:v>531.17564638905094</c:v>
                </c:pt>
                <c:pt idx="88">
                  <c:v>529.77337633394995</c:v>
                </c:pt>
                <c:pt idx="89">
                  <c:v>528.3678927433059</c:v>
                </c:pt>
                <c:pt idx="90">
                  <c:v>526.95918825276669</c:v>
                </c:pt>
                <c:pt idx="91">
                  <c:v>525.54725548110343</c:v>
                </c:pt>
                <c:pt idx="92">
                  <c:v>524.13208703017176</c:v>
                </c:pt>
                <c:pt idx="93">
                  <c:v>522.71367548487331</c:v>
                </c:pt>
                <c:pt idx="94">
                  <c:v>521.29201341311682</c:v>
                </c:pt>
                <c:pt idx="95">
                  <c:v>519.8670933657794</c:v>
                </c:pt>
                <c:pt idx="96">
                  <c:v>518.43890787666669</c:v>
                </c:pt>
                <c:pt idx="97">
                  <c:v>517.00744946247482</c:v>
                </c:pt>
                <c:pt idx="98">
                  <c:v>515.57271062275049</c:v>
                </c:pt>
                <c:pt idx="99">
                  <c:v>514.13468383985162</c:v>
                </c:pt>
                <c:pt idx="100">
                  <c:v>512.69336157890882</c:v>
                </c:pt>
                <c:pt idx="101">
                  <c:v>511.24873628778454</c:v>
                </c:pt>
                <c:pt idx="102">
                  <c:v>509.80080039703483</c:v>
                </c:pt>
                <c:pt idx="103">
                  <c:v>508.34954631986875</c:v>
                </c:pt>
                <c:pt idx="104">
                  <c:v>506.8949664521092</c:v>
                </c:pt>
                <c:pt idx="105">
                  <c:v>505.43705317215273</c:v>
                </c:pt>
                <c:pt idx="106">
                  <c:v>503.97579884092971</c:v>
                </c:pt>
                <c:pt idx="107">
                  <c:v>502.51119580186423</c:v>
                </c:pt>
                <c:pt idx="108">
                  <c:v>501.04323638083429</c:v>
                </c:pt>
                <c:pt idx="109">
                  <c:v>499.57191288613109</c:v>
                </c:pt>
                <c:pt idx="110">
                  <c:v>498.09721760841927</c:v>
                </c:pt>
                <c:pt idx="111">
                  <c:v>496.61914282069597</c:v>
                </c:pt>
                <c:pt idx="112">
                  <c:v>495.1376807782508</c:v>
                </c:pt>
                <c:pt idx="113">
                  <c:v>493.65282371862503</c:v>
                </c:pt>
                <c:pt idx="114">
                  <c:v>492.16456386157097</c:v>
                </c:pt>
                <c:pt idx="115">
                  <c:v>490.67289340901112</c:v>
                </c:pt>
                <c:pt idx="116">
                  <c:v>489.17780454499751</c:v>
                </c:pt>
                <c:pt idx="117">
                  <c:v>487.67928943567057</c:v>
                </c:pt>
                <c:pt idx="118">
                  <c:v>486.17734022921809</c:v>
                </c:pt>
                <c:pt idx="119">
                  <c:v>484.67194905583415</c:v>
                </c:pt>
                <c:pt idx="120">
                  <c:v>483.16310802767782</c:v>
                </c:pt>
                <c:pt idx="121">
                  <c:v>481.65080923883204</c:v>
                </c:pt>
                <c:pt idx="122">
                  <c:v>480.1350447652618</c:v>
                </c:pt>
                <c:pt idx="123">
                  <c:v>478.61580666477295</c:v>
                </c:pt>
                <c:pt idx="124">
                  <c:v>477.09308697697048</c:v>
                </c:pt>
                <c:pt idx="125">
                  <c:v>475.56687772321681</c:v>
                </c:pt>
                <c:pt idx="126">
                  <c:v>474.03717090658989</c:v>
                </c:pt>
                <c:pt idx="127">
                  <c:v>472.50395851184157</c:v>
                </c:pt>
                <c:pt idx="128">
                  <c:v>470.9672325053553</c:v>
                </c:pt>
                <c:pt idx="129">
                  <c:v>469.42698483510412</c:v>
                </c:pt>
                <c:pt idx="130">
                  <c:v>467.88320743060865</c:v>
                </c:pt>
                <c:pt idx="131">
                  <c:v>466.33589220289451</c:v>
                </c:pt>
                <c:pt idx="132">
                  <c:v>464.78503104445025</c:v>
                </c:pt>
                <c:pt idx="133">
                  <c:v>463.2306158291845</c:v>
                </c:pt>
                <c:pt idx="134">
                  <c:v>461.67263841238383</c:v>
                </c:pt>
                <c:pt idx="135">
                  <c:v>460.11109063066965</c:v>
                </c:pt>
                <c:pt idx="136">
                  <c:v>458.54596430195568</c:v>
                </c:pt>
                <c:pt idx="137">
                  <c:v>456.97725122540504</c:v>
                </c:pt>
                <c:pt idx="138">
                  <c:v>455.40494318138741</c:v>
                </c:pt>
                <c:pt idx="139">
                  <c:v>453.82903193143545</c:v>
                </c:pt>
                <c:pt idx="140">
                  <c:v>452.24950921820243</c:v>
                </c:pt>
                <c:pt idx="141">
                  <c:v>450.66636676541827</c:v>
                </c:pt>
                <c:pt idx="142">
                  <c:v>449.07959627784646</c:v>
                </c:pt>
                <c:pt idx="143">
                  <c:v>447.48918944124063</c:v>
                </c:pt>
                <c:pt idx="144">
                  <c:v>445.89513792230082</c:v>
                </c:pt>
                <c:pt idx="145">
                  <c:v>444.29743336863015</c:v>
                </c:pt>
                <c:pt idx="146">
                  <c:v>442.69606740869068</c:v>
                </c:pt>
                <c:pt idx="147">
                  <c:v>441.09103165175969</c:v>
                </c:pt>
                <c:pt idx="148">
                  <c:v>439.48231768788577</c:v>
                </c:pt>
                <c:pt idx="149">
                  <c:v>437.86991708784461</c:v>
                </c:pt>
                <c:pt idx="150">
                  <c:v>436.253821403095</c:v>
                </c:pt>
                <c:pt idx="151">
                  <c:v>434.63402216573445</c:v>
                </c:pt>
                <c:pt idx="152">
                  <c:v>433.01051088845503</c:v>
                </c:pt>
                <c:pt idx="153">
                  <c:v>431.38327906449848</c:v>
                </c:pt>
                <c:pt idx="154">
                  <c:v>429.75231816761203</c:v>
                </c:pt>
                <c:pt idx="155">
                  <c:v>428.11761965200361</c:v>
                </c:pt>
                <c:pt idx="156">
                  <c:v>426.47917495229689</c:v>
                </c:pt>
                <c:pt idx="157">
                  <c:v>424.83697548348664</c:v>
                </c:pt>
                <c:pt idx="158">
                  <c:v>423.19101264089369</c:v>
                </c:pt>
                <c:pt idx="159">
                  <c:v>421.54127780011981</c:v>
                </c:pt>
                <c:pt idx="160">
                  <c:v>419.88776231700251</c:v>
                </c:pt>
                <c:pt idx="161">
                  <c:v>418.23045752756974</c:v>
                </c:pt>
                <c:pt idx="162">
                  <c:v>416.56935474799445</c:v>
                </c:pt>
                <c:pt idx="163">
                  <c:v>414.9044452745494</c:v>
                </c:pt>
                <c:pt idx="164">
                  <c:v>413.23572038356104</c:v>
                </c:pt>
                <c:pt idx="165">
                  <c:v>411.56317133136412</c:v>
                </c:pt>
                <c:pt idx="166">
                  <c:v>409.88678935425588</c:v>
                </c:pt>
                <c:pt idx="167">
                  <c:v>408.2065656684502</c:v>
                </c:pt>
                <c:pt idx="168">
                  <c:v>406.52249147003113</c:v>
                </c:pt>
                <c:pt idx="169">
                  <c:v>404.83455793490742</c:v>
                </c:pt>
                <c:pt idx="170">
                  <c:v>403.14275621876567</c:v>
                </c:pt>
                <c:pt idx="171">
                  <c:v>401.44707745702442</c:v>
                </c:pt>
                <c:pt idx="172">
                  <c:v>399.74751276478753</c:v>
                </c:pt>
                <c:pt idx="173">
                  <c:v>398.04405323679759</c:v>
                </c:pt>
                <c:pt idx="174">
                  <c:v>396.3366899473894</c:v>
                </c:pt>
                <c:pt idx="175">
                  <c:v>394.62541395044286</c:v>
                </c:pt>
                <c:pt idx="176">
                  <c:v>392.91021627933674</c:v>
                </c:pt>
                <c:pt idx="177">
                  <c:v>391.19108794690095</c:v>
                </c:pt>
                <c:pt idx="178">
                  <c:v>389.46801994537003</c:v>
                </c:pt>
                <c:pt idx="179">
                  <c:v>387.74100324633559</c:v>
                </c:pt>
                <c:pt idx="180">
                  <c:v>386.01002880069922</c:v>
                </c:pt>
                <c:pt idx="181">
                  <c:v>384.27508753862492</c:v>
                </c:pt>
                <c:pt idx="182">
                  <c:v>382.53617036949169</c:v>
                </c:pt>
                <c:pt idx="183">
                  <c:v>380.7932681818458</c:v>
                </c:pt>
                <c:pt idx="184">
                  <c:v>379.04637184335331</c:v>
                </c:pt>
                <c:pt idx="185">
                  <c:v>377.29547220075176</c:v>
                </c:pt>
                <c:pt idx="186">
                  <c:v>375.54056007980256</c:v>
                </c:pt>
                <c:pt idx="187">
                  <c:v>373.78162628524285</c:v>
                </c:pt>
                <c:pt idx="188">
                  <c:v>372.01866160073723</c:v>
                </c:pt>
                <c:pt idx="189">
                  <c:v>370.25165678882973</c:v>
                </c:pt>
                <c:pt idx="190">
                  <c:v>368.48060259089488</c:v>
                </c:pt>
                <c:pt idx="191">
                  <c:v>366.7054897270898</c:v>
                </c:pt>
                <c:pt idx="192">
                  <c:v>364.9263088963051</c:v>
                </c:pt>
                <c:pt idx="193">
                  <c:v>363.14305077611658</c:v>
                </c:pt>
                <c:pt idx="194">
                  <c:v>361.35570602273594</c:v>
                </c:pt>
                <c:pt idx="195">
                  <c:v>359.56426527096215</c:v>
                </c:pt>
                <c:pt idx="196">
                  <c:v>357.76871913413214</c:v>
                </c:pt>
                <c:pt idx="197">
                  <c:v>355.96905820407193</c:v>
                </c:pt>
                <c:pt idx="198">
                  <c:v>354.165273051047</c:v>
                </c:pt>
                <c:pt idx="199">
                  <c:v>352.35735422371306</c:v>
                </c:pt>
                <c:pt idx="200">
                  <c:v>350.54529224906651</c:v>
                </c:pt>
                <c:pt idx="201">
                  <c:v>348.72907763239471</c:v>
                </c:pt>
                <c:pt idx="202">
                  <c:v>346.90870085722634</c:v>
                </c:pt>
                <c:pt idx="203">
                  <c:v>345.08415238528158</c:v>
                </c:pt>
                <c:pt idx="204">
                  <c:v>343.2554226564219</c:v>
                </c:pt>
                <c:pt idx="205">
                  <c:v>341.42250208860031</c:v>
                </c:pt>
                <c:pt idx="206">
                  <c:v>339.58538107781078</c:v>
                </c:pt>
                <c:pt idx="207">
                  <c:v>337.74404999803818</c:v>
                </c:pt>
                <c:pt idx="208">
                  <c:v>335.89849920120776</c:v>
                </c:pt>
                <c:pt idx="209">
                  <c:v>334.0487190171346</c:v>
                </c:pt>
                <c:pt idx="210">
                  <c:v>332.19469975347289</c:v>
                </c:pt>
                <c:pt idx="211">
                  <c:v>330.3364316956654</c:v>
                </c:pt>
                <c:pt idx="212">
                  <c:v>328.47390510689206</c:v>
                </c:pt>
                <c:pt idx="213">
                  <c:v>326.60711022801945</c:v>
                </c:pt>
                <c:pt idx="214">
                  <c:v>324.73603727754943</c:v>
                </c:pt>
                <c:pt idx="215">
                  <c:v>322.86067645156788</c:v>
                </c:pt>
                <c:pt idx="216">
                  <c:v>320.98101792369346</c:v>
                </c:pt>
                <c:pt idx="217">
                  <c:v>319.09705184502599</c:v>
                </c:pt>
                <c:pt idx="218">
                  <c:v>317.20876834409495</c:v>
                </c:pt>
                <c:pt idx="219">
                  <c:v>315.31615752680761</c:v>
                </c:pt>
                <c:pt idx="220">
                  <c:v>313.41920947639727</c:v>
                </c:pt>
                <c:pt idx="221">
                  <c:v>311.51791425337143</c:v>
                </c:pt>
                <c:pt idx="222">
                  <c:v>309.61226189545948</c:v>
                </c:pt>
                <c:pt idx="223">
                  <c:v>307.70224241756074</c:v>
                </c:pt>
                <c:pt idx="224">
                  <c:v>305.78784581169168</c:v>
                </c:pt>
                <c:pt idx="225">
                  <c:v>303.86906204693423</c:v>
                </c:pt>
                <c:pt idx="226">
                  <c:v>301.94588106938255</c:v>
                </c:pt>
                <c:pt idx="227">
                  <c:v>300.01829280209063</c:v>
                </c:pt>
                <c:pt idx="228">
                  <c:v>298.08628714501953</c:v>
                </c:pt>
                <c:pt idx="229">
                  <c:v>296.1498539749843</c:v>
                </c:pt>
                <c:pt idx="230">
                  <c:v>294.20898314560105</c:v>
                </c:pt>
                <c:pt idx="231">
                  <c:v>292.26366448723383</c:v>
                </c:pt>
                <c:pt idx="232">
                  <c:v>290.31388780694112</c:v>
                </c:pt>
                <c:pt idx="233">
                  <c:v>288.3596428884228</c:v>
                </c:pt>
                <c:pt idx="234">
                  <c:v>286.40091949196619</c:v>
                </c:pt>
                <c:pt idx="235">
                  <c:v>284.43770735439267</c:v>
                </c:pt>
                <c:pt idx="236">
                  <c:v>282.46999618900395</c:v>
                </c:pt>
                <c:pt idx="237">
                  <c:v>280.49777568552781</c:v>
                </c:pt>
                <c:pt idx="238">
                  <c:v>278.52103551006456</c:v>
                </c:pt>
                <c:pt idx="239">
                  <c:v>276.53976530503252</c:v>
                </c:pt>
                <c:pt idx="240">
                  <c:v>274.55395468911399</c:v>
                </c:pt>
                <c:pt idx="241">
                  <c:v>272.56359325720064</c:v>
                </c:pt>
                <c:pt idx="242">
                  <c:v>270.56867058033913</c:v>
                </c:pt>
                <c:pt idx="243">
                  <c:v>268.56917620567651</c:v>
                </c:pt>
                <c:pt idx="244">
                  <c:v>266.56509965640527</c:v>
                </c:pt>
                <c:pt idx="245">
                  <c:v>264.55643043170863</c:v>
                </c:pt>
                <c:pt idx="246">
                  <c:v>262.54315800670537</c:v>
                </c:pt>
                <c:pt idx="247">
                  <c:v>260.52527183239488</c:v>
                </c:pt>
                <c:pt idx="248">
                  <c:v>258.50276133560152</c:v>
                </c:pt>
                <c:pt idx="249">
                  <c:v>256.47561591891969</c:v>
                </c:pt>
                <c:pt idx="250">
                  <c:v>254.44382496065796</c:v>
                </c:pt>
                <c:pt idx="251">
                  <c:v>252.40737781478359</c:v>
                </c:pt>
                <c:pt idx="252">
                  <c:v>250.36626381086657</c:v>
                </c:pt>
                <c:pt idx="253">
                  <c:v>248.32047225402388</c:v>
                </c:pt>
                <c:pt idx="254">
                  <c:v>246.26999242486346</c:v>
                </c:pt>
                <c:pt idx="255">
                  <c:v>244.21481357942784</c:v>
                </c:pt>
                <c:pt idx="256">
                  <c:v>242.15492494913812</c:v>
                </c:pt>
                <c:pt idx="257">
                  <c:v>240.09031574073731</c:v>
                </c:pt>
                <c:pt idx="258">
                  <c:v>238.02097513623391</c:v>
                </c:pt>
                <c:pt idx="259">
                  <c:v>235.94689229284521</c:v>
                </c:pt>
                <c:pt idx="260">
                  <c:v>233.86805634294041</c:v>
                </c:pt>
                <c:pt idx="261">
                  <c:v>231.78445639398373</c:v>
                </c:pt>
                <c:pt idx="262">
                  <c:v>229.69608152847738</c:v>
                </c:pt>
                <c:pt idx="263">
                  <c:v>227.6029208039042</c:v>
                </c:pt>
                <c:pt idx="264">
                  <c:v>225.50496325267056</c:v>
                </c:pt>
                <c:pt idx="265">
                  <c:v>223.40219788204868</c:v>
                </c:pt>
                <c:pt idx="266">
                  <c:v>221.29461367411915</c:v>
                </c:pt>
                <c:pt idx="267">
                  <c:v>219.18219958571311</c:v>
                </c:pt>
                <c:pt idx="268">
                  <c:v>217.06494454835445</c:v>
                </c:pt>
                <c:pt idx="269">
                  <c:v>214.94283746820187</c:v>
                </c:pt>
                <c:pt idx="270">
                  <c:v>212.81586722599059</c:v>
                </c:pt>
                <c:pt idx="271">
                  <c:v>210.68402267697425</c:v>
                </c:pt>
                <c:pt idx="272">
                  <c:v>208.54729265086638</c:v>
                </c:pt>
                <c:pt idx="273">
                  <c:v>206.40566595178205</c:v>
                </c:pt>
                <c:pt idx="274">
                  <c:v>204.25913135817896</c:v>
                </c:pt>
                <c:pt idx="275">
                  <c:v>202.10767762279889</c:v>
                </c:pt>
                <c:pt idx="276">
                  <c:v>199.95129347260857</c:v>
                </c:pt>
                <c:pt idx="277">
                  <c:v>197.78996760874071</c:v>
                </c:pt>
                <c:pt idx="278">
                  <c:v>195.62368870643485</c:v>
                </c:pt>
                <c:pt idx="279">
                  <c:v>193.45244541497783</c:v>
                </c:pt>
                <c:pt idx="280">
                  <c:v>191.27622635764459</c:v>
                </c:pt>
                <c:pt idx="281">
                  <c:v>189.09502013163828</c:v>
                </c:pt>
                <c:pt idx="282">
                  <c:v>186.90881530803068</c:v>
                </c:pt>
                <c:pt idx="283">
                  <c:v>184.71760043170235</c:v>
                </c:pt>
                <c:pt idx="284">
                  <c:v>182.52136402128241</c:v>
                </c:pt>
                <c:pt idx="285">
                  <c:v>180.32009456908858</c:v>
                </c:pt>
                <c:pt idx="286">
                  <c:v>178.11378054106686</c:v>
                </c:pt>
                <c:pt idx="287">
                  <c:v>175.9024103767309</c:v>
                </c:pt>
                <c:pt idx="288">
                  <c:v>173.68597248910166</c:v>
                </c:pt>
                <c:pt idx="289">
                  <c:v>171.4644552646466</c:v>
                </c:pt>
                <c:pt idx="290">
                  <c:v>169.23784706321885</c:v>
                </c:pt>
                <c:pt idx="291">
                  <c:v>167.00613621799613</c:v>
                </c:pt>
                <c:pt idx="292">
                  <c:v>164.7693110354198</c:v>
                </c:pt>
                <c:pt idx="293">
                  <c:v>162.52735979513338</c:v>
                </c:pt>
                <c:pt idx="294">
                  <c:v>160.28027074992133</c:v>
                </c:pt>
                <c:pt idx="295">
                  <c:v>158.02803212564731</c:v>
                </c:pt>
                <c:pt idx="296">
                  <c:v>155.77063212119268</c:v>
                </c:pt>
                <c:pt idx="297">
                  <c:v>153.50805890839447</c:v>
                </c:pt>
                <c:pt idx="298">
                  <c:v>151.24030063198364</c:v>
                </c:pt>
                <c:pt idx="299">
                  <c:v>148.96734540952269</c:v>
                </c:pt>
                <c:pt idx="300">
                  <c:v>146.6891813313436</c:v>
                </c:pt>
                <c:pt idx="301">
                  <c:v>144.40579646048536</c:v>
                </c:pt>
                <c:pt idx="302">
                  <c:v>142.1171788326314</c:v>
                </c:pt>
                <c:pt idx="303">
                  <c:v>139.82331645604694</c:v>
                </c:pt>
                <c:pt idx="304">
                  <c:v>137.52419731151613</c:v>
                </c:pt>
                <c:pt idx="305">
                  <c:v>135.21980935227913</c:v>
                </c:pt>
                <c:pt idx="306">
                  <c:v>132.91014050396885</c:v>
                </c:pt>
                <c:pt idx="307">
                  <c:v>130.59517866454786</c:v>
                </c:pt>
                <c:pt idx="308">
                  <c:v>128.27491170424486</c:v>
                </c:pt>
                <c:pt idx="309">
                  <c:v>125.94932746549118</c:v>
                </c:pt>
                <c:pt idx="310">
                  <c:v>123.61841376285702</c:v>
                </c:pt>
                <c:pt idx="311">
                  <c:v>121.28215838298766</c:v>
                </c:pt>
                <c:pt idx="312">
                  <c:v>118.94054908453943</c:v>
                </c:pt>
                <c:pt idx="313">
                  <c:v>116.59357359811558</c:v>
                </c:pt>
                <c:pt idx="314">
                  <c:v>114.24121962620201</c:v>
                </c:pt>
                <c:pt idx="315">
                  <c:v>111.88347484310282</c:v>
                </c:pt>
                <c:pt idx="316">
                  <c:v>109.52032689487569</c:v>
                </c:pt>
                <c:pt idx="317">
                  <c:v>107.15176339926721</c:v>
                </c:pt>
                <c:pt idx="318">
                  <c:v>104.77777194564794</c:v>
                </c:pt>
                <c:pt idx="319">
                  <c:v>102.39834009494749</c:v>
                </c:pt>
                <c:pt idx="320">
                  <c:v>100.01345537958915</c:v>
                </c:pt>
                <c:pt idx="321">
                  <c:v>97.623105303424794</c:v>
                </c:pt>
                <c:pt idx="322">
                  <c:v>95.227277341669222</c:v>
                </c:pt>
                <c:pt idx="323">
                  <c:v>92.825958940834653</c:v>
                </c:pt>
                <c:pt idx="324">
                  <c:v>90.419137518664812</c:v>
                </c:pt>
                <c:pt idx="325">
                  <c:v>88.006800464069173</c:v>
                </c:pt>
                <c:pt idx="326">
                  <c:v>85.588935137056765</c:v>
                </c:pt>
                <c:pt idx="327">
                  <c:v>83.165528868669952</c:v>
                </c:pt>
                <c:pt idx="328">
                  <c:v>80.736568960918063</c:v>
                </c:pt>
                <c:pt idx="329">
                  <c:v>78.302042686710919</c:v>
                </c:pt>
                <c:pt idx="330">
                  <c:v>75.861937289792053</c:v>
                </c:pt>
                <c:pt idx="331">
                  <c:v>73.416239984671918</c:v>
                </c:pt>
                <c:pt idx="332">
                  <c:v>70.964937956560888</c:v>
                </c:pt>
                <c:pt idx="333">
                  <c:v>68.508018361302092</c:v>
                </c:pt>
                <c:pt idx="334">
                  <c:v>66.045468325304157</c:v>
                </c:pt>
                <c:pt idx="335">
                  <c:v>63.577274945473732</c:v>
                </c:pt>
                <c:pt idx="336">
                  <c:v>61.103425289147872</c:v>
                </c:pt>
                <c:pt idx="337">
                  <c:v>58.623906394026257</c:v>
                </c:pt>
                <c:pt idx="338">
                  <c:v>56.13870526810333</c:v>
                </c:pt>
                <c:pt idx="339">
                  <c:v>53.647808889600157</c:v>
                </c:pt>
                <c:pt idx="340">
                  <c:v>51.151204206896246</c:v>
                </c:pt>
                <c:pt idx="341">
                  <c:v>48.648878138461136</c:v>
                </c:pt>
                <c:pt idx="342">
                  <c:v>46.140817572785863</c:v>
                </c:pt>
                <c:pt idx="343">
                  <c:v>43.627009368314248</c:v>
                </c:pt>
                <c:pt idx="344">
                  <c:v>41.107440353374059</c:v>
                </c:pt>
                <c:pt idx="345">
                  <c:v>38.582097326107963</c:v>
                </c:pt>
                <c:pt idx="346">
                  <c:v>36.050967054404381</c:v>
                </c:pt>
                <c:pt idx="347">
                  <c:v>33.514036275828147</c:v>
                </c:pt>
                <c:pt idx="348">
                  <c:v>30.97129169755101</c:v>
                </c:pt>
                <c:pt idx="349">
                  <c:v>28.422719996281984</c:v>
                </c:pt>
                <c:pt idx="350">
                  <c:v>25.868307818197554</c:v>
                </c:pt>
                <c:pt idx="351">
                  <c:v>23.308041778871679</c:v>
                </c:pt>
                <c:pt idx="352">
                  <c:v>20.741908463205682</c:v>
                </c:pt>
                <c:pt idx="353">
                  <c:v>18.169894425357949</c:v>
                </c:pt>
                <c:pt idx="354">
                  <c:v>15.591986188673483</c:v>
                </c:pt>
                <c:pt idx="355">
                  <c:v>13.008170245613282</c:v>
                </c:pt>
                <c:pt idx="356">
                  <c:v>10.418433057683568</c:v>
                </c:pt>
                <c:pt idx="357">
                  <c:v>7.8227610553648477</c:v>
                </c:pt>
                <c:pt idx="358">
                  <c:v>5.2211406380408132</c:v>
                </c:pt>
                <c:pt idx="359">
                  <c:v>2.6135581739270788</c:v>
                </c:pt>
                <c:pt idx="360">
                  <c:v>-2.5011104298755529E-13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48-6E46-999D-D9A0B1B32A39}"/>
            </c:ext>
          </c:extLst>
        </c:ser>
        <c:ser>
          <c:idx val="2"/>
          <c:order val="1"/>
          <c:tx>
            <c:strRef>
              <c:f>'With Points'!$H$1</c:f>
              <c:strCache>
                <c:ptCount val="1"/>
                <c:pt idx="0">
                  <c:v>Principal paid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'With Points'!$H$2:$H$362</c:f>
              <c:numCache>
                <c:formatCode>"$"#,##0.00_);[Red]\("$"#,##0.00\)</c:formatCode>
                <c:ptCount val="361"/>
                <c:pt idx="0">
                  <c:v>501.4086401300948</c:v>
                </c:pt>
                <c:pt idx="1">
                  <c:v>502.55770159705946</c:v>
                </c:pt>
                <c:pt idx="2">
                  <c:v>503.70939632988609</c:v>
                </c:pt>
                <c:pt idx="3">
                  <c:v>504.86373036314205</c:v>
                </c:pt>
                <c:pt idx="4">
                  <c:v>506.02070974522428</c:v>
                </c:pt>
                <c:pt idx="5">
                  <c:v>507.1803405383904</c:v>
                </c:pt>
                <c:pt idx="6">
                  <c:v>508.3426288187909</c:v>
                </c:pt>
                <c:pt idx="7">
                  <c:v>509.50758067650054</c:v>
                </c:pt>
                <c:pt idx="8">
                  <c:v>510.67520221555094</c:v>
                </c:pt>
                <c:pt idx="9">
                  <c:v>511.84549955396153</c:v>
                </c:pt>
                <c:pt idx="10">
                  <c:v>513.01847882377274</c:v>
                </c:pt>
                <c:pt idx="11">
                  <c:v>514.19414617107714</c:v>
                </c:pt>
                <c:pt idx="12">
                  <c:v>515.37250775605264</c:v>
                </c:pt>
                <c:pt idx="13">
                  <c:v>516.55356975299355</c:v>
                </c:pt>
                <c:pt idx="14">
                  <c:v>517.7373383503442</c:v>
                </c:pt>
                <c:pt idx="15">
                  <c:v>518.92381975073033</c:v>
                </c:pt>
                <c:pt idx="16">
                  <c:v>520.1130201709924</c:v>
                </c:pt>
                <c:pt idx="17">
                  <c:v>521.30494584221765</c:v>
                </c:pt>
                <c:pt idx="18">
                  <c:v>522.49960300977284</c:v>
                </c:pt>
                <c:pt idx="19">
                  <c:v>523.69699793333689</c:v>
                </c:pt>
                <c:pt idx="20">
                  <c:v>524.89713688693405</c:v>
                </c:pt>
                <c:pt idx="21">
                  <c:v>526.10002615896667</c:v>
                </c:pt>
                <c:pt idx="22">
                  <c:v>527.3056720522477</c:v>
                </c:pt>
                <c:pt idx="23">
                  <c:v>528.51408088403412</c:v>
                </c:pt>
                <c:pt idx="24">
                  <c:v>529.72525898606</c:v>
                </c:pt>
                <c:pt idx="25">
                  <c:v>530.93921270456974</c:v>
                </c:pt>
                <c:pt idx="26">
                  <c:v>532.15594840035101</c:v>
                </c:pt>
                <c:pt idx="27">
                  <c:v>533.37547244876839</c:v>
                </c:pt>
                <c:pt idx="28">
                  <c:v>534.59779123979683</c:v>
                </c:pt>
                <c:pt idx="29">
                  <c:v>535.82291117805471</c:v>
                </c:pt>
                <c:pt idx="30">
                  <c:v>537.05083868283771</c:v>
                </c:pt>
                <c:pt idx="31">
                  <c:v>538.28158018815259</c:v>
                </c:pt>
                <c:pt idx="32">
                  <c:v>539.51514214275039</c:v>
                </c:pt>
                <c:pt idx="33">
                  <c:v>540.75153101016099</c:v>
                </c:pt>
                <c:pt idx="34">
                  <c:v>541.99075326872583</c:v>
                </c:pt>
                <c:pt idx="35">
                  <c:v>543.2328154116334</c:v>
                </c:pt>
                <c:pt idx="36">
                  <c:v>544.47772394695176</c:v>
                </c:pt>
                <c:pt idx="37">
                  <c:v>545.72548539766342</c:v>
                </c:pt>
                <c:pt idx="38">
                  <c:v>546.97610630169982</c:v>
                </c:pt>
                <c:pt idx="39">
                  <c:v>548.22959321197459</c:v>
                </c:pt>
                <c:pt idx="40">
                  <c:v>549.48595269641874</c:v>
                </c:pt>
                <c:pt idx="41">
                  <c:v>550.74519133801459</c:v>
                </c:pt>
                <c:pt idx="42">
                  <c:v>552.00731573483085</c:v>
                </c:pt>
                <c:pt idx="43">
                  <c:v>553.27233250005656</c:v>
                </c:pt>
                <c:pt idx="44">
                  <c:v>554.5402482620359</c:v>
                </c:pt>
                <c:pt idx="45">
                  <c:v>555.81106966430298</c:v>
                </c:pt>
                <c:pt idx="46">
                  <c:v>557.08480336561706</c:v>
                </c:pt>
                <c:pt idx="47">
                  <c:v>558.3614560399966</c:v>
                </c:pt>
                <c:pt idx="48">
                  <c:v>559.64103437675487</c:v>
                </c:pt>
                <c:pt idx="49">
                  <c:v>560.92354508053495</c:v>
                </c:pt>
                <c:pt idx="50">
                  <c:v>562.20899487134454</c:v>
                </c:pt>
                <c:pt idx="51">
                  <c:v>563.49739048459139</c:v>
                </c:pt>
                <c:pt idx="52">
                  <c:v>564.78873867111849</c:v>
                </c:pt>
                <c:pt idx="53">
                  <c:v>566.08304619723981</c:v>
                </c:pt>
                <c:pt idx="54">
                  <c:v>567.38031984477516</c:v>
                </c:pt>
                <c:pt idx="55">
                  <c:v>568.68056641108615</c:v>
                </c:pt>
                <c:pt idx="56">
                  <c:v>569.98379270911153</c:v>
                </c:pt>
                <c:pt idx="57">
                  <c:v>571.29000556740323</c:v>
                </c:pt>
                <c:pt idx="58">
                  <c:v>572.59921183016183</c:v>
                </c:pt>
                <c:pt idx="59">
                  <c:v>573.91141835727262</c:v>
                </c:pt>
                <c:pt idx="60">
                  <c:v>575.22663202434137</c:v>
                </c:pt>
                <c:pt idx="61">
                  <c:v>576.54485972273051</c:v>
                </c:pt>
                <c:pt idx="62">
                  <c:v>577.86610835959505</c:v>
                </c:pt>
                <c:pt idx="63">
                  <c:v>579.19038485791918</c:v>
                </c:pt>
                <c:pt idx="64">
                  <c:v>580.51769615655189</c:v>
                </c:pt>
                <c:pt idx="65">
                  <c:v>581.84804921024397</c:v>
                </c:pt>
                <c:pt idx="66">
                  <c:v>583.18145098968409</c:v>
                </c:pt>
                <c:pt idx="67">
                  <c:v>584.51790848153541</c:v>
                </c:pt>
                <c:pt idx="68">
                  <c:v>585.85742868847228</c:v>
                </c:pt>
                <c:pt idx="69">
                  <c:v>587.20001862921663</c:v>
                </c:pt>
                <c:pt idx="70">
                  <c:v>588.54568533857537</c:v>
                </c:pt>
                <c:pt idx="71">
                  <c:v>589.8944358674762</c:v>
                </c:pt>
                <c:pt idx="72">
                  <c:v>591.24627728300584</c:v>
                </c:pt>
                <c:pt idx="73">
                  <c:v>592.601216668446</c:v>
                </c:pt>
                <c:pt idx="74">
                  <c:v>593.95926112331119</c:v>
                </c:pt>
                <c:pt idx="75">
                  <c:v>595.32041776338554</c:v>
                </c:pt>
                <c:pt idx="76">
                  <c:v>596.68469372075992</c:v>
                </c:pt>
                <c:pt idx="77">
                  <c:v>598.05209614387002</c:v>
                </c:pt>
                <c:pt idx="78">
                  <c:v>599.42263219753306</c:v>
                </c:pt>
                <c:pt idx="79">
                  <c:v>600.79630906298564</c:v>
                </c:pt>
                <c:pt idx="80">
                  <c:v>602.17313393792165</c:v>
                </c:pt>
                <c:pt idx="81">
                  <c:v>603.55311403652945</c:v>
                </c:pt>
                <c:pt idx="82">
                  <c:v>604.93625658952988</c:v>
                </c:pt>
                <c:pt idx="83">
                  <c:v>606.32256884421417</c:v>
                </c:pt>
                <c:pt idx="84">
                  <c:v>607.71205806448222</c:v>
                </c:pt>
                <c:pt idx="85">
                  <c:v>609.10473153087992</c:v>
                </c:pt>
                <c:pt idx="86">
                  <c:v>610.50059654063818</c:v>
                </c:pt>
                <c:pt idx="87">
                  <c:v>611.89966040771048</c:v>
                </c:pt>
                <c:pt idx="88">
                  <c:v>613.30193046281147</c:v>
                </c:pt>
                <c:pt idx="89">
                  <c:v>614.70741405345552</c:v>
                </c:pt>
                <c:pt idx="90">
                  <c:v>616.11611854399473</c:v>
                </c:pt>
                <c:pt idx="91">
                  <c:v>617.52805131565799</c:v>
                </c:pt>
                <c:pt idx="92">
                  <c:v>618.94321976658966</c:v>
                </c:pt>
                <c:pt idx="93">
                  <c:v>620.36163131188812</c:v>
                </c:pt>
                <c:pt idx="94">
                  <c:v>621.7832933836446</c:v>
                </c:pt>
                <c:pt idx="95">
                  <c:v>623.20821343098203</c:v>
                </c:pt>
                <c:pt idx="96">
                  <c:v>624.63639892009473</c:v>
                </c:pt>
                <c:pt idx="97">
                  <c:v>626.0678573342866</c:v>
                </c:pt>
                <c:pt idx="98">
                  <c:v>627.50259617401093</c:v>
                </c:pt>
                <c:pt idx="99">
                  <c:v>628.94062295690981</c:v>
                </c:pt>
                <c:pt idx="100">
                  <c:v>630.3819452178526</c:v>
                </c:pt>
                <c:pt idx="101">
                  <c:v>631.82657050897683</c:v>
                </c:pt>
                <c:pt idx="102">
                  <c:v>633.27450639972653</c:v>
                </c:pt>
                <c:pt idx="103">
                  <c:v>634.72576047689267</c:v>
                </c:pt>
                <c:pt idx="104">
                  <c:v>636.18034034465222</c:v>
                </c:pt>
                <c:pt idx="105">
                  <c:v>637.63825362460875</c:v>
                </c:pt>
                <c:pt idx="106">
                  <c:v>639.09950795583177</c:v>
                </c:pt>
                <c:pt idx="107">
                  <c:v>640.56411099489719</c:v>
                </c:pt>
                <c:pt idx="108">
                  <c:v>642.03207041592714</c:v>
                </c:pt>
                <c:pt idx="109">
                  <c:v>643.50339391063039</c:v>
                </c:pt>
                <c:pt idx="110">
                  <c:v>644.97808918834221</c:v>
                </c:pt>
                <c:pt idx="111">
                  <c:v>646.45616397606545</c:v>
                </c:pt>
                <c:pt idx="112">
                  <c:v>647.93762601851063</c:v>
                </c:pt>
                <c:pt idx="113">
                  <c:v>649.42248307813634</c:v>
                </c:pt>
                <c:pt idx="114">
                  <c:v>650.91074293519046</c:v>
                </c:pt>
                <c:pt idx="115">
                  <c:v>652.40241338775036</c:v>
                </c:pt>
                <c:pt idx="116">
                  <c:v>653.89750225176385</c:v>
                </c:pt>
                <c:pt idx="117">
                  <c:v>655.3960173610908</c:v>
                </c:pt>
                <c:pt idx="118">
                  <c:v>656.89796656754334</c:v>
                </c:pt>
                <c:pt idx="119">
                  <c:v>658.40335774092728</c:v>
                </c:pt>
                <c:pt idx="120">
                  <c:v>659.9121987690836</c:v>
                </c:pt>
                <c:pt idx="121">
                  <c:v>661.42449755792939</c:v>
                </c:pt>
                <c:pt idx="122">
                  <c:v>662.94026203149963</c:v>
                </c:pt>
                <c:pt idx="123">
                  <c:v>664.45950013198853</c:v>
                </c:pt>
                <c:pt idx="124">
                  <c:v>665.982219819791</c:v>
                </c:pt>
                <c:pt idx="125">
                  <c:v>667.50842907354468</c:v>
                </c:pt>
                <c:pt idx="126">
                  <c:v>669.03813589017159</c:v>
                </c:pt>
                <c:pt idx="127">
                  <c:v>670.57134828491985</c:v>
                </c:pt>
                <c:pt idx="128">
                  <c:v>672.10807429140618</c:v>
                </c:pt>
                <c:pt idx="129">
                  <c:v>673.6483219616573</c:v>
                </c:pt>
                <c:pt idx="130">
                  <c:v>675.19209936615277</c:v>
                </c:pt>
                <c:pt idx="131">
                  <c:v>676.73941459386697</c:v>
                </c:pt>
                <c:pt idx="132">
                  <c:v>678.29027575231112</c:v>
                </c:pt>
                <c:pt idx="133">
                  <c:v>679.84469096757698</c:v>
                </c:pt>
                <c:pt idx="134">
                  <c:v>681.40266838437765</c:v>
                </c:pt>
                <c:pt idx="135">
                  <c:v>682.96421616609177</c:v>
                </c:pt>
                <c:pt idx="136">
                  <c:v>684.52934249480575</c:v>
                </c:pt>
                <c:pt idx="137">
                  <c:v>686.09805557135633</c:v>
                </c:pt>
                <c:pt idx="138">
                  <c:v>687.67036361537407</c:v>
                </c:pt>
                <c:pt idx="139">
                  <c:v>689.24627486532597</c:v>
                </c:pt>
                <c:pt idx="140">
                  <c:v>690.82579757855899</c:v>
                </c:pt>
                <c:pt idx="141">
                  <c:v>692.40894003134315</c:v>
                </c:pt>
                <c:pt idx="142">
                  <c:v>693.99571051891496</c:v>
                </c:pt>
                <c:pt idx="143">
                  <c:v>695.58611735552086</c:v>
                </c:pt>
                <c:pt idx="144">
                  <c:v>697.18016887446061</c:v>
                </c:pt>
                <c:pt idx="145">
                  <c:v>698.77787342813122</c:v>
                </c:pt>
                <c:pt idx="146">
                  <c:v>700.3792393880708</c:v>
                </c:pt>
                <c:pt idx="147">
                  <c:v>701.98427514500167</c:v>
                </c:pt>
                <c:pt idx="148">
                  <c:v>703.5929891088756</c:v>
                </c:pt>
                <c:pt idx="149">
                  <c:v>705.20538970891675</c:v>
                </c:pt>
                <c:pt idx="150">
                  <c:v>706.82148539366642</c:v>
                </c:pt>
                <c:pt idx="151">
                  <c:v>708.44128463102697</c:v>
                </c:pt>
                <c:pt idx="152">
                  <c:v>710.06479590830645</c:v>
                </c:pt>
                <c:pt idx="153">
                  <c:v>711.69202773226289</c:v>
                </c:pt>
                <c:pt idx="154">
                  <c:v>713.32298862914945</c:v>
                </c:pt>
                <c:pt idx="155">
                  <c:v>714.95768714475776</c:v>
                </c:pt>
                <c:pt idx="156">
                  <c:v>716.59613184446448</c:v>
                </c:pt>
                <c:pt idx="157">
                  <c:v>718.23833131327478</c:v>
                </c:pt>
                <c:pt idx="158">
                  <c:v>719.88429415586779</c:v>
                </c:pt>
                <c:pt idx="159">
                  <c:v>721.53402899664161</c:v>
                </c:pt>
                <c:pt idx="160">
                  <c:v>723.18754447975891</c:v>
                </c:pt>
                <c:pt idx="161">
                  <c:v>724.84484926919163</c:v>
                </c:pt>
                <c:pt idx="162">
                  <c:v>726.50595204876697</c:v>
                </c:pt>
                <c:pt idx="163">
                  <c:v>728.17086152221202</c:v>
                </c:pt>
                <c:pt idx="164">
                  <c:v>729.83958641320032</c:v>
                </c:pt>
                <c:pt idx="165">
                  <c:v>731.51213546539725</c:v>
                </c:pt>
                <c:pt idx="166">
                  <c:v>733.1885174425056</c:v>
                </c:pt>
                <c:pt idx="167">
                  <c:v>734.86874112831129</c:v>
                </c:pt>
                <c:pt idx="168">
                  <c:v>736.5528153267303</c:v>
                </c:pt>
                <c:pt idx="169">
                  <c:v>738.24074886185394</c:v>
                </c:pt>
                <c:pt idx="170">
                  <c:v>739.9325505779957</c:v>
                </c:pt>
                <c:pt idx="171">
                  <c:v>741.628229339737</c:v>
                </c:pt>
                <c:pt idx="172">
                  <c:v>743.32779403197389</c:v>
                </c:pt>
                <c:pt idx="173">
                  <c:v>745.03125355996383</c:v>
                </c:pt>
                <c:pt idx="174">
                  <c:v>746.73861684937197</c:v>
                </c:pt>
                <c:pt idx="175">
                  <c:v>748.44989284631856</c:v>
                </c:pt>
                <c:pt idx="176">
                  <c:v>750.16509051742469</c:v>
                </c:pt>
                <c:pt idx="177">
                  <c:v>751.88421884986042</c:v>
                </c:pt>
                <c:pt idx="178">
                  <c:v>753.60728685139134</c:v>
                </c:pt>
                <c:pt idx="179">
                  <c:v>755.33430355042583</c:v>
                </c:pt>
                <c:pt idx="180">
                  <c:v>757.06527799606215</c:v>
                </c:pt>
                <c:pt idx="181">
                  <c:v>758.80021925813651</c:v>
                </c:pt>
                <c:pt idx="182">
                  <c:v>760.5391364272698</c:v>
                </c:pt>
                <c:pt idx="183">
                  <c:v>762.28203861491556</c:v>
                </c:pt>
                <c:pt idx="184">
                  <c:v>764.02893495340811</c:v>
                </c:pt>
                <c:pt idx="185">
                  <c:v>765.77983459600966</c:v>
                </c:pt>
                <c:pt idx="186">
                  <c:v>767.53474671695881</c:v>
                </c:pt>
                <c:pt idx="187">
                  <c:v>769.29368051151857</c:v>
                </c:pt>
                <c:pt idx="188">
                  <c:v>771.05664519602419</c:v>
                </c:pt>
                <c:pt idx="189">
                  <c:v>772.82365000793175</c:v>
                </c:pt>
                <c:pt idx="190">
                  <c:v>774.59470420586649</c:v>
                </c:pt>
                <c:pt idx="191">
                  <c:v>776.36981706967163</c:v>
                </c:pt>
                <c:pt idx="192">
                  <c:v>778.14899790045638</c:v>
                </c:pt>
                <c:pt idx="193">
                  <c:v>779.9322560206449</c:v>
                </c:pt>
                <c:pt idx="194">
                  <c:v>781.71960077402548</c:v>
                </c:pt>
                <c:pt idx="195">
                  <c:v>783.51104152579933</c:v>
                </c:pt>
                <c:pt idx="196">
                  <c:v>785.30658766262923</c:v>
                </c:pt>
                <c:pt idx="197">
                  <c:v>787.10624859268955</c:v>
                </c:pt>
                <c:pt idx="198">
                  <c:v>788.91003374571437</c:v>
                </c:pt>
                <c:pt idx="199">
                  <c:v>790.71795257304836</c:v>
                </c:pt>
                <c:pt idx="200">
                  <c:v>792.53001454769492</c:v>
                </c:pt>
                <c:pt idx="201">
                  <c:v>794.34622916436672</c:v>
                </c:pt>
                <c:pt idx="202">
                  <c:v>796.16660593953509</c:v>
                </c:pt>
                <c:pt idx="203">
                  <c:v>797.99115441147978</c:v>
                </c:pt>
                <c:pt idx="204">
                  <c:v>799.81988414033958</c:v>
                </c:pt>
                <c:pt idx="205">
                  <c:v>801.65280470816106</c:v>
                </c:pt>
                <c:pt idx="206">
                  <c:v>803.48992571895064</c:v>
                </c:pt>
                <c:pt idx="207">
                  <c:v>805.33125679872319</c:v>
                </c:pt>
                <c:pt idx="208">
                  <c:v>807.17680759555367</c:v>
                </c:pt>
                <c:pt idx="209">
                  <c:v>809.02658777962688</c:v>
                </c:pt>
                <c:pt idx="210">
                  <c:v>810.88060704328859</c:v>
                </c:pt>
                <c:pt idx="211">
                  <c:v>812.73887510109603</c:v>
                </c:pt>
                <c:pt idx="212">
                  <c:v>814.60140168986936</c:v>
                </c:pt>
                <c:pt idx="213">
                  <c:v>816.46819656874197</c:v>
                </c:pt>
                <c:pt idx="214">
                  <c:v>818.33926951921194</c:v>
                </c:pt>
                <c:pt idx="215">
                  <c:v>820.21463034519354</c:v>
                </c:pt>
                <c:pt idx="216">
                  <c:v>822.09428887306797</c:v>
                </c:pt>
                <c:pt idx="217">
                  <c:v>823.97825495173538</c:v>
                </c:pt>
                <c:pt idx="218">
                  <c:v>825.86653845266642</c:v>
                </c:pt>
                <c:pt idx="219">
                  <c:v>827.75914926995381</c:v>
                </c:pt>
                <c:pt idx="220">
                  <c:v>829.6560973203641</c:v>
                </c:pt>
                <c:pt idx="221">
                  <c:v>831.55739254339005</c:v>
                </c:pt>
                <c:pt idx="222">
                  <c:v>833.46304490130194</c:v>
                </c:pt>
                <c:pt idx="223">
                  <c:v>835.37306437920074</c:v>
                </c:pt>
                <c:pt idx="224">
                  <c:v>837.28746098506974</c:v>
                </c:pt>
                <c:pt idx="225">
                  <c:v>839.20624474982719</c:v>
                </c:pt>
                <c:pt idx="226">
                  <c:v>841.12942572737893</c:v>
                </c:pt>
                <c:pt idx="227">
                  <c:v>843.0570139946708</c:v>
                </c:pt>
                <c:pt idx="228">
                  <c:v>844.98901965174196</c:v>
                </c:pt>
                <c:pt idx="229">
                  <c:v>846.92545282177707</c:v>
                </c:pt>
                <c:pt idx="230">
                  <c:v>848.86632365116043</c:v>
                </c:pt>
                <c:pt idx="231">
                  <c:v>850.81164230952754</c:v>
                </c:pt>
                <c:pt idx="232">
                  <c:v>852.7614189898203</c:v>
                </c:pt>
                <c:pt idx="233">
                  <c:v>854.71566390833868</c:v>
                </c:pt>
                <c:pt idx="234">
                  <c:v>856.67438730479523</c:v>
                </c:pt>
                <c:pt idx="235">
                  <c:v>858.63759944236881</c:v>
                </c:pt>
                <c:pt idx="236">
                  <c:v>860.60531060775747</c:v>
                </c:pt>
                <c:pt idx="237">
                  <c:v>862.57753111123361</c:v>
                </c:pt>
                <c:pt idx="238">
                  <c:v>864.5542712866968</c:v>
                </c:pt>
                <c:pt idx="239">
                  <c:v>866.53554149172896</c:v>
                </c:pt>
                <c:pt idx="240">
                  <c:v>868.52135210764743</c:v>
                </c:pt>
                <c:pt idx="241">
                  <c:v>870.51171353956079</c:v>
                </c:pt>
                <c:pt idx="242">
                  <c:v>872.50663621642229</c:v>
                </c:pt>
                <c:pt idx="243">
                  <c:v>874.50613059108491</c:v>
                </c:pt>
                <c:pt idx="244">
                  <c:v>876.51020714035621</c:v>
                </c:pt>
                <c:pt idx="245">
                  <c:v>878.51887636505285</c:v>
                </c:pt>
                <c:pt idx="246">
                  <c:v>880.532148790056</c:v>
                </c:pt>
                <c:pt idx="247">
                  <c:v>882.55003496436655</c:v>
                </c:pt>
                <c:pt idx="248">
                  <c:v>884.57254546115996</c:v>
                </c:pt>
                <c:pt idx="249">
                  <c:v>886.59969087784179</c:v>
                </c:pt>
                <c:pt idx="250">
                  <c:v>888.63148183610349</c:v>
                </c:pt>
                <c:pt idx="251">
                  <c:v>890.66792898197787</c:v>
                </c:pt>
                <c:pt idx="252">
                  <c:v>892.70904298589483</c:v>
                </c:pt>
                <c:pt idx="253">
                  <c:v>894.75483454273751</c:v>
                </c:pt>
                <c:pt idx="254">
                  <c:v>896.80531437189802</c:v>
                </c:pt>
                <c:pt idx="255">
                  <c:v>898.86049321733356</c:v>
                </c:pt>
                <c:pt idx="256">
                  <c:v>900.92038184762328</c:v>
                </c:pt>
                <c:pt idx="257">
                  <c:v>902.98499105602411</c:v>
                </c:pt>
                <c:pt idx="258">
                  <c:v>905.05433166052751</c:v>
                </c:pt>
                <c:pt idx="259">
                  <c:v>907.12841450391625</c:v>
                </c:pt>
                <c:pt idx="260">
                  <c:v>909.20725045382096</c:v>
                </c:pt>
                <c:pt idx="261">
                  <c:v>911.29085040277766</c:v>
                </c:pt>
                <c:pt idx="262">
                  <c:v>913.37922526828402</c:v>
                </c:pt>
                <c:pt idx="263">
                  <c:v>915.4723859928572</c:v>
                </c:pt>
                <c:pt idx="264">
                  <c:v>917.57034354409086</c:v>
                </c:pt>
                <c:pt idx="265">
                  <c:v>919.67310891471277</c:v>
                </c:pt>
                <c:pt idx="266">
                  <c:v>921.78069312264233</c:v>
                </c:pt>
                <c:pt idx="267">
                  <c:v>923.89310721104835</c:v>
                </c:pt>
                <c:pt idx="268">
                  <c:v>926.01036224840698</c:v>
                </c:pt>
                <c:pt idx="269">
                  <c:v>928.13246932855952</c:v>
                </c:pt>
                <c:pt idx="270">
                  <c:v>930.25943957077084</c:v>
                </c:pt>
                <c:pt idx="271">
                  <c:v>932.3912841197872</c:v>
                </c:pt>
                <c:pt idx="272">
                  <c:v>934.52801414589499</c:v>
                </c:pt>
                <c:pt idx="273">
                  <c:v>936.66964084497931</c:v>
                </c:pt>
                <c:pt idx="274">
                  <c:v>938.81617543858249</c:v>
                </c:pt>
                <c:pt idx="275">
                  <c:v>940.96762917396256</c:v>
                </c:pt>
                <c:pt idx="276">
                  <c:v>943.12401332415288</c:v>
                </c:pt>
                <c:pt idx="277">
                  <c:v>945.28533918802077</c:v>
                </c:pt>
                <c:pt idx="278">
                  <c:v>947.45161809032652</c:v>
                </c:pt>
                <c:pt idx="279">
                  <c:v>949.62286138178365</c:v>
                </c:pt>
                <c:pt idx="280">
                  <c:v>951.79908043911678</c:v>
                </c:pt>
                <c:pt idx="281">
                  <c:v>953.98028666512312</c:v>
                </c:pt>
                <c:pt idx="282">
                  <c:v>956.1664914887308</c:v>
                </c:pt>
                <c:pt idx="283">
                  <c:v>958.35770636505913</c:v>
                </c:pt>
                <c:pt idx="284">
                  <c:v>960.55394277547907</c:v>
                </c:pt>
                <c:pt idx="285">
                  <c:v>962.75521222767281</c:v>
                </c:pt>
                <c:pt idx="286">
                  <c:v>964.96152625569459</c:v>
                </c:pt>
                <c:pt idx="287">
                  <c:v>967.1728964200305</c:v>
                </c:pt>
                <c:pt idx="288">
                  <c:v>969.38933430765974</c:v>
                </c:pt>
                <c:pt idx="289">
                  <c:v>971.61085153211479</c:v>
                </c:pt>
                <c:pt idx="290">
                  <c:v>973.83745973354257</c:v>
                </c:pt>
                <c:pt idx="291">
                  <c:v>976.06917057876535</c:v>
                </c:pt>
                <c:pt idx="292">
                  <c:v>978.30599576134159</c:v>
                </c:pt>
                <c:pt idx="293">
                  <c:v>980.54794700162802</c:v>
                </c:pt>
                <c:pt idx="294">
                  <c:v>982.7950360468401</c:v>
                </c:pt>
                <c:pt idx="295">
                  <c:v>985.04727467111411</c:v>
                </c:pt>
                <c:pt idx="296">
                  <c:v>987.30467467556878</c:v>
                </c:pt>
                <c:pt idx="297">
                  <c:v>989.56724788836698</c:v>
                </c:pt>
                <c:pt idx="298">
                  <c:v>991.83500616477772</c:v>
                </c:pt>
                <c:pt idx="299">
                  <c:v>994.10796138723867</c:v>
                </c:pt>
                <c:pt idx="300">
                  <c:v>996.38612546541776</c:v>
                </c:pt>
                <c:pt idx="301">
                  <c:v>998.66951033627606</c:v>
                </c:pt>
                <c:pt idx="302">
                  <c:v>1000.95812796413</c:v>
                </c:pt>
                <c:pt idx="303">
                  <c:v>1003.2519903407144</c:v>
                </c:pt>
                <c:pt idx="304">
                  <c:v>1005.5511094852453</c:v>
                </c:pt>
                <c:pt idx="305">
                  <c:v>1007.8554974444824</c:v>
                </c:pt>
                <c:pt idx="306">
                  <c:v>1010.1651662927926</c:v>
                </c:pt>
                <c:pt idx="307">
                  <c:v>1012.4801281322136</c:v>
                </c:pt>
                <c:pt idx="308">
                  <c:v>1014.8003950925165</c:v>
                </c:pt>
                <c:pt idx="309">
                  <c:v>1017.1259793312703</c:v>
                </c:pt>
                <c:pt idx="310">
                  <c:v>1019.4568930339044</c:v>
                </c:pt>
                <c:pt idx="311">
                  <c:v>1021.7931484137738</c:v>
                </c:pt>
                <c:pt idx="312">
                  <c:v>1024.1347577122219</c:v>
                </c:pt>
                <c:pt idx="313">
                  <c:v>1026.4817331986458</c:v>
                </c:pt>
                <c:pt idx="314">
                  <c:v>1028.8340871705593</c:v>
                </c:pt>
                <c:pt idx="315">
                  <c:v>1031.1918319536585</c:v>
                </c:pt>
                <c:pt idx="316">
                  <c:v>1033.5549799018856</c:v>
                </c:pt>
                <c:pt idx="317">
                  <c:v>1035.9235433974943</c:v>
                </c:pt>
                <c:pt idx="318">
                  <c:v>1038.2975348511136</c:v>
                </c:pt>
                <c:pt idx="319">
                  <c:v>1040.6769667018139</c:v>
                </c:pt>
                <c:pt idx="320">
                  <c:v>1043.0618514171722</c:v>
                </c:pt>
                <c:pt idx="321">
                  <c:v>1045.4522014933366</c:v>
                </c:pt>
                <c:pt idx="322">
                  <c:v>1047.8480294550923</c:v>
                </c:pt>
                <c:pt idx="323">
                  <c:v>1050.2493478559268</c:v>
                </c:pt>
                <c:pt idx="324">
                  <c:v>1052.6561692780965</c:v>
                </c:pt>
                <c:pt idx="325">
                  <c:v>1055.0685063326923</c:v>
                </c:pt>
                <c:pt idx="326">
                  <c:v>1057.4863716597047</c:v>
                </c:pt>
                <c:pt idx="327">
                  <c:v>1059.9097779280914</c:v>
                </c:pt>
                <c:pt idx="328">
                  <c:v>1062.3387378358434</c:v>
                </c:pt>
                <c:pt idx="329">
                  <c:v>1064.7732641100506</c:v>
                </c:pt>
                <c:pt idx="330">
                  <c:v>1067.2133695069695</c:v>
                </c:pt>
                <c:pt idx="331">
                  <c:v>1069.6590668120896</c:v>
                </c:pt>
                <c:pt idx="332">
                  <c:v>1072.1103688402006</c:v>
                </c:pt>
                <c:pt idx="333">
                  <c:v>1074.5672884354594</c:v>
                </c:pt>
                <c:pt idx="334">
                  <c:v>1077.0298384714572</c:v>
                </c:pt>
                <c:pt idx="335">
                  <c:v>1079.4980318512876</c:v>
                </c:pt>
                <c:pt idx="336">
                  <c:v>1081.9718815076135</c:v>
                </c:pt>
                <c:pt idx="337">
                  <c:v>1084.4514004027351</c:v>
                </c:pt>
                <c:pt idx="338">
                  <c:v>1086.936601528658</c:v>
                </c:pt>
                <c:pt idx="339">
                  <c:v>1089.4274979071613</c:v>
                </c:pt>
                <c:pt idx="340">
                  <c:v>1091.9241025898652</c:v>
                </c:pt>
                <c:pt idx="341">
                  <c:v>1094.4264286583002</c:v>
                </c:pt>
                <c:pt idx="342">
                  <c:v>1096.9344892239756</c:v>
                </c:pt>
                <c:pt idx="343">
                  <c:v>1099.4482974284472</c:v>
                </c:pt>
                <c:pt idx="344">
                  <c:v>1101.9678664433873</c:v>
                </c:pt>
                <c:pt idx="345">
                  <c:v>1104.4932094706535</c:v>
                </c:pt>
                <c:pt idx="346">
                  <c:v>1107.0243397423571</c:v>
                </c:pt>
                <c:pt idx="347">
                  <c:v>1109.5612705209332</c:v>
                </c:pt>
                <c:pt idx="348">
                  <c:v>1112.1040150992103</c:v>
                </c:pt>
                <c:pt idx="349">
                  <c:v>1114.6525868004794</c:v>
                </c:pt>
                <c:pt idx="350">
                  <c:v>1117.2069989785639</c:v>
                </c:pt>
                <c:pt idx="351">
                  <c:v>1119.7672650178897</c:v>
                </c:pt>
                <c:pt idx="352">
                  <c:v>1122.3333983335558</c:v>
                </c:pt>
                <c:pt idx="353">
                  <c:v>1124.9054123714034</c:v>
                </c:pt>
                <c:pt idx="354">
                  <c:v>1127.483320608088</c:v>
                </c:pt>
                <c:pt idx="355">
                  <c:v>1130.0671365511482</c:v>
                </c:pt>
                <c:pt idx="356">
                  <c:v>1132.6568737390778</c:v>
                </c:pt>
                <c:pt idx="357">
                  <c:v>1135.2525457413965</c:v>
                </c:pt>
                <c:pt idx="358">
                  <c:v>1137.8541661587205</c:v>
                </c:pt>
                <c:pt idx="359">
                  <c:v>1140.4617486228344</c:v>
                </c:pt>
                <c:pt idx="360">
                  <c:v>1143.0753067967617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48-6E46-999D-D9A0B1B32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4977216"/>
        <c:axId val="865069440"/>
      </c:lineChart>
      <c:catAx>
        <c:axId val="184432840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9455232"/>
        <c:crosses val="autoZero"/>
        <c:auto val="1"/>
        <c:lblAlgn val="ctr"/>
        <c:lblOffset val="100"/>
        <c:noMultiLvlLbl val="0"/>
      </c:catAx>
      <c:valAx>
        <c:axId val="1194552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328400"/>
        <c:crosses val="autoZero"/>
        <c:crossBetween val="between"/>
      </c:valAx>
      <c:valAx>
        <c:axId val="865069440"/>
        <c:scaling>
          <c:orientation val="minMax"/>
          <c:min val="0"/>
        </c:scaling>
        <c:delete val="0"/>
        <c:axPos val="r"/>
        <c:numFmt formatCode="&quot;$&quot;#,##0.00_);[Red]\(&quot;$&quot;#,##0.0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977216"/>
        <c:crosses val="max"/>
        <c:crossBetween val="between"/>
      </c:valAx>
      <c:catAx>
        <c:axId val="864977216"/>
        <c:scaling>
          <c:orientation val="minMax"/>
        </c:scaling>
        <c:delete val="1"/>
        <c:axPos val="b"/>
        <c:majorTickMark val="out"/>
        <c:minorTickMark val="none"/>
        <c:tickLblPos val="nextTo"/>
        <c:crossAx val="865069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Break even point | Time value of money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Analysis!$C$2</c:f>
              <c:strCache>
                <c:ptCount val="1"/>
                <c:pt idx="0">
                  <c:v>1 point</c:v>
                </c:pt>
              </c:strCache>
            </c:strRef>
          </c:tx>
          <c:spPr>
            <a:ln w="19050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Analysis!$B$3:$B$17</c:f>
              <c:numCache>
                <c:formatCode>0%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Analysis!$C$3:$C$17</c:f>
              <c:numCache>
                <c:formatCode>General</c:formatCode>
                <c:ptCount val="15"/>
                <c:pt idx="0">
                  <c:v>75</c:v>
                </c:pt>
                <c:pt idx="1">
                  <c:v>78</c:v>
                </c:pt>
                <c:pt idx="2">
                  <c:v>80</c:v>
                </c:pt>
                <c:pt idx="3">
                  <c:v>83</c:v>
                </c:pt>
                <c:pt idx="4">
                  <c:v>87</c:v>
                </c:pt>
                <c:pt idx="5">
                  <c:v>90</c:v>
                </c:pt>
                <c:pt idx="6">
                  <c:v>95</c:v>
                </c:pt>
                <c:pt idx="7">
                  <c:v>99</c:v>
                </c:pt>
                <c:pt idx="8">
                  <c:v>105</c:v>
                </c:pt>
                <c:pt idx="9">
                  <c:v>112</c:v>
                </c:pt>
                <c:pt idx="10">
                  <c:v>120</c:v>
                </c:pt>
                <c:pt idx="11">
                  <c:v>129</c:v>
                </c:pt>
                <c:pt idx="12">
                  <c:v>142</c:v>
                </c:pt>
                <c:pt idx="13">
                  <c:v>160</c:v>
                </c:pt>
                <c:pt idx="14">
                  <c:v>189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95-E446-9567-9EE136D03A70}"/>
            </c:ext>
          </c:extLst>
        </c:ser>
        <c:ser>
          <c:idx val="1"/>
          <c:order val="1"/>
          <c:tx>
            <c:strRef>
              <c:f>Analysis!$D$2</c:f>
              <c:strCache>
                <c:ptCount val="1"/>
                <c:pt idx="0">
                  <c:v>2 points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Analysis!$B$3:$B$17</c:f>
              <c:numCache>
                <c:formatCode>0%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Analysis!$D$3:$D$17</c:f>
              <c:numCache>
                <c:formatCode>General</c:formatCode>
                <c:ptCount val="15"/>
                <c:pt idx="0">
                  <c:v>76</c:v>
                </c:pt>
                <c:pt idx="1">
                  <c:v>78</c:v>
                </c:pt>
                <c:pt idx="2">
                  <c:v>81</c:v>
                </c:pt>
                <c:pt idx="3">
                  <c:v>84</c:v>
                </c:pt>
                <c:pt idx="4">
                  <c:v>88</c:v>
                </c:pt>
                <c:pt idx="5">
                  <c:v>91</c:v>
                </c:pt>
                <c:pt idx="6">
                  <c:v>96</c:v>
                </c:pt>
                <c:pt idx="7">
                  <c:v>101</c:v>
                </c:pt>
                <c:pt idx="8">
                  <c:v>106</c:v>
                </c:pt>
                <c:pt idx="9">
                  <c:v>113</c:v>
                </c:pt>
                <c:pt idx="10">
                  <c:v>121</c:v>
                </c:pt>
                <c:pt idx="11">
                  <c:v>132</c:v>
                </c:pt>
                <c:pt idx="12">
                  <c:v>145</c:v>
                </c:pt>
                <c:pt idx="13">
                  <c:v>164</c:v>
                </c:pt>
                <c:pt idx="14">
                  <c:v>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95-E446-9567-9EE136D03A70}"/>
            </c:ext>
          </c:extLst>
        </c:ser>
        <c:ser>
          <c:idx val="2"/>
          <c:order val="2"/>
          <c:tx>
            <c:strRef>
              <c:f>Analysis!$E$2</c:f>
              <c:strCache>
                <c:ptCount val="1"/>
                <c:pt idx="0">
                  <c:v>3 points</c:v>
                </c:pt>
              </c:strCache>
            </c:strRef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Analysis!$B$3:$B$17</c:f>
              <c:numCache>
                <c:formatCode>0%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Analysis!$E$3:$E$17</c:f>
              <c:numCache>
                <c:formatCode>General</c:formatCode>
                <c:ptCount val="15"/>
                <c:pt idx="0">
                  <c:v>76</c:v>
                </c:pt>
                <c:pt idx="1">
                  <c:v>79</c:v>
                </c:pt>
                <c:pt idx="2">
                  <c:v>82</c:v>
                </c:pt>
                <c:pt idx="3">
                  <c:v>85</c:v>
                </c:pt>
                <c:pt idx="4">
                  <c:v>88</c:v>
                </c:pt>
                <c:pt idx="5">
                  <c:v>92</c:v>
                </c:pt>
                <c:pt idx="6">
                  <c:v>97</c:v>
                </c:pt>
                <c:pt idx="7">
                  <c:v>102</c:v>
                </c:pt>
                <c:pt idx="8">
                  <c:v>108</c:v>
                </c:pt>
                <c:pt idx="9">
                  <c:v>115</c:v>
                </c:pt>
                <c:pt idx="10">
                  <c:v>123</c:v>
                </c:pt>
                <c:pt idx="11">
                  <c:v>134</c:v>
                </c:pt>
                <c:pt idx="12">
                  <c:v>148</c:v>
                </c:pt>
                <c:pt idx="13">
                  <c:v>169</c:v>
                </c:pt>
                <c:pt idx="14">
                  <c:v>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95-E446-9567-9EE136D03A70}"/>
            </c:ext>
          </c:extLst>
        </c:ser>
        <c:ser>
          <c:idx val="3"/>
          <c:order val="3"/>
          <c:tx>
            <c:strRef>
              <c:f>Analysis!$F$2</c:f>
              <c:strCache>
                <c:ptCount val="1"/>
                <c:pt idx="0">
                  <c:v>4 points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Analysis!$B$3:$B$17</c:f>
              <c:numCache>
                <c:formatCode>0%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Analysis!$F$3:$F$17</c:f>
              <c:numCache>
                <c:formatCode>General</c:formatCode>
                <c:ptCount val="15"/>
                <c:pt idx="0">
                  <c:v>77</c:v>
                </c:pt>
                <c:pt idx="1">
                  <c:v>80</c:v>
                </c:pt>
                <c:pt idx="2">
                  <c:v>83</c:v>
                </c:pt>
                <c:pt idx="3">
                  <c:v>86</c:v>
                </c:pt>
                <c:pt idx="4">
                  <c:v>89</c:v>
                </c:pt>
                <c:pt idx="5">
                  <c:v>93</c:v>
                </c:pt>
                <c:pt idx="6">
                  <c:v>98</c:v>
                </c:pt>
                <c:pt idx="7">
                  <c:v>103</c:v>
                </c:pt>
                <c:pt idx="8">
                  <c:v>109</c:v>
                </c:pt>
                <c:pt idx="9">
                  <c:v>117</c:v>
                </c:pt>
                <c:pt idx="10">
                  <c:v>125</c:v>
                </c:pt>
                <c:pt idx="11">
                  <c:v>137</c:v>
                </c:pt>
                <c:pt idx="12">
                  <c:v>152</c:v>
                </c:pt>
                <c:pt idx="13">
                  <c:v>173</c:v>
                </c:pt>
                <c:pt idx="14">
                  <c:v>211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A95-E446-9567-9EE136D03A70}"/>
            </c:ext>
          </c:extLst>
        </c:ser>
        <c:ser>
          <c:idx val="4"/>
          <c:order val="4"/>
          <c:tx>
            <c:strRef>
              <c:f>Analysis!$G$2</c:f>
              <c:strCache>
                <c:ptCount val="1"/>
                <c:pt idx="0">
                  <c:v>5 points</c:v>
                </c:pt>
              </c:strCache>
            </c:strRef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Analysis!$B$3:$B$17</c:f>
              <c:numCache>
                <c:formatCode>0%</c:formatCode>
                <c:ptCount val="15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</c:numCache>
            </c:numRef>
          </c:xVal>
          <c:yVal>
            <c:numRef>
              <c:f>Analysis!$G$3:$G$17</c:f>
              <c:numCache>
                <c:formatCode>General</c:formatCode>
                <c:ptCount val="15"/>
                <c:pt idx="0">
                  <c:v>78</c:v>
                </c:pt>
                <c:pt idx="1">
                  <c:v>81</c:v>
                </c:pt>
                <c:pt idx="2">
                  <c:v>83</c:v>
                </c:pt>
                <c:pt idx="3">
                  <c:v>87</c:v>
                </c:pt>
                <c:pt idx="4">
                  <c:v>90</c:v>
                </c:pt>
                <c:pt idx="5">
                  <c:v>94</c:v>
                </c:pt>
                <c:pt idx="6">
                  <c:v>99</c:v>
                </c:pt>
                <c:pt idx="7">
                  <c:v>105</c:v>
                </c:pt>
                <c:pt idx="8">
                  <c:v>111</c:v>
                </c:pt>
                <c:pt idx="9">
                  <c:v>118</c:v>
                </c:pt>
                <c:pt idx="10">
                  <c:v>127</c:v>
                </c:pt>
                <c:pt idx="11">
                  <c:v>139</c:v>
                </c:pt>
                <c:pt idx="12">
                  <c:v>155</c:v>
                </c:pt>
                <c:pt idx="13">
                  <c:v>179</c:v>
                </c:pt>
                <c:pt idx="14">
                  <c:v>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A95-E446-9567-9EE136D03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8909663"/>
        <c:axId val="1738727471"/>
      </c:scatterChart>
      <c:valAx>
        <c:axId val="1938909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Discount</a:t>
                </a:r>
                <a:r>
                  <a:rPr lang="en-US" sz="1200" baseline="0"/>
                  <a:t> rate</a:t>
                </a:r>
                <a:endParaRPr lang="en-US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8727471"/>
        <c:crosses val="autoZero"/>
        <c:crossBetween val="midCat"/>
      </c:valAx>
      <c:valAx>
        <c:axId val="1738727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Break even (Months)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8909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Break even point | The "other" way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Analysis!$B$19:$F$19</c:f>
              <c:strCache>
                <c:ptCount val="5"/>
                <c:pt idx="0">
                  <c:v>1 point</c:v>
                </c:pt>
                <c:pt idx="1">
                  <c:v>2 points</c:v>
                </c:pt>
                <c:pt idx="2">
                  <c:v>3 points</c:v>
                </c:pt>
                <c:pt idx="3">
                  <c:v>4 points</c:v>
                </c:pt>
                <c:pt idx="4">
                  <c:v>5 points</c:v>
                </c:pt>
              </c:strCache>
            </c:strRef>
          </c:cat>
          <c:val>
            <c:numRef>
              <c:f>Analysis!$B$20:$F$20</c:f>
              <c:numCache>
                <c:formatCode>General</c:formatCode>
                <c:ptCount val="5"/>
                <c:pt idx="0">
                  <c:v>72</c:v>
                </c:pt>
                <c:pt idx="1">
                  <c:v>73</c:v>
                </c:pt>
                <c:pt idx="2">
                  <c:v>74</c:v>
                </c:pt>
                <c:pt idx="3">
                  <c:v>74</c:v>
                </c:pt>
                <c:pt idx="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4A-3243-964A-203F81BFC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0403583"/>
        <c:axId val="1690405231"/>
      </c:lineChart>
      <c:catAx>
        <c:axId val="169040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90405231"/>
        <c:crosses val="autoZero"/>
        <c:auto val="1"/>
        <c:lblAlgn val="ctr"/>
        <c:lblOffset val="100"/>
        <c:noMultiLvlLbl val="0"/>
      </c:catAx>
      <c:valAx>
        <c:axId val="1690405231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690403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Break even curves by interest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NPV!$S$1</c:f>
              <c:strCache>
                <c:ptCount val="1"/>
                <c:pt idx="0">
                  <c:v>3.50%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NPV!$S$2:$S$362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-9600</c:v>
                </c:pt>
                <c:pt idx="1">
                  <c:v>-9470.2934882861537</c:v>
                </c:pt>
                <c:pt idx="2">
                  <c:v>-9341.4459600935897</c:v>
                </c:pt>
                <c:pt idx="3">
                  <c:v>-9213.451726789719</c:v>
                </c:pt>
                <c:pt idx="4">
                  <c:v>-9086.3051374150127</c:v>
                </c:pt>
                <c:pt idx="5">
                  <c:v>-8960.0005784335171</c:v>
                </c:pt>
                <c:pt idx="6">
                  <c:v>-8834.532473485011</c:v>
                </c:pt>
                <c:pt idx="7">
                  <c:v>-8709.8952831388124</c:v>
                </c:pt>
                <c:pt idx="8">
                  <c:v>-8586.083504649212</c:v>
                </c:pt>
                <c:pt idx="9">
                  <c:v>-8463.0916717125219</c:v>
                </c:pt>
                <c:pt idx="10">
                  <c:v>-8340.9143542257443</c:v>
                </c:pt>
                <c:pt idx="11">
                  <c:v>-8219.5461580468254</c:v>
                </c:pt>
                <c:pt idx="12">
                  <c:v>-8098.9817247565088</c:v>
                </c:pt>
                <c:pt idx="13">
                  <c:v>-7979.2157314217575</c:v>
                </c:pt>
                <c:pt idx="14">
                  <c:v>-7860.2428903607461</c:v>
                </c:pt>
                <c:pt idx="15">
                  <c:v>-7742.0579489094107</c:v>
                </c:pt>
                <c:pt idx="16">
                  <c:v>-7624.6556891895407</c:v>
                </c:pt>
                <c:pt idx="17">
                  <c:v>-7508.0309278784116</c:v>
                </c:pt>
                <c:pt idx="18">
                  <c:v>-7392.1785159799392</c:v>
                </c:pt>
                <c:pt idx="19">
                  <c:v>-7277.0933385973503</c:v>
                </c:pt>
                <c:pt idx="20">
                  <c:v>-7162.7703147073616</c:v>
                </c:pt>
                <c:pt idx="21">
                  <c:v>-7049.2043969358501</c:v>
                </c:pt>
                <c:pt idx="22">
                  <c:v>-6936.3905713350105</c:v>
                </c:pt>
                <c:pt idx="23">
                  <c:v>-6824.3238571619913</c:v>
                </c:pt>
                <c:pt idx="24">
                  <c:v>-6712.9993066589914</c:v>
                </c:pt>
                <c:pt idx="25">
                  <c:v>-6602.4120048348195</c:v>
                </c:pt>
                <c:pt idx="26">
                  <c:v>-6492.5570692478941</c:v>
                </c:pt>
                <c:pt idx="27">
                  <c:v>-6383.4296497906835</c:v>
                </c:pt>
                <c:pt idx="28">
                  <c:v>-6275.0249284755737</c:v>
                </c:pt>
                <c:pt idx="29">
                  <c:v>-6167.3381192221532</c:v>
                </c:pt>
                <c:pt idx="30">
                  <c:v>-6060.3644676459071</c:v>
                </c:pt>
                <c:pt idx="31">
                  <c:v>-5954.0992508483123</c:v>
                </c:pt>
                <c:pt idx="32">
                  <c:v>-5848.5377772083175</c:v>
                </c:pt>
                <c:pt idx="33">
                  <c:v>-5743.6753861752095</c:v>
                </c:pt>
                <c:pt idx="34">
                  <c:v>-5639.5074480628509</c:v>
                </c:pt>
                <c:pt idx="35">
                  <c:v>-5536.0293638452758</c:v>
                </c:pt>
                <c:pt idx="36">
                  <c:v>-5433.236564953645</c:v>
                </c:pt>
                <c:pt idx="37">
                  <c:v>-5331.1245130745419</c:v>
                </c:pt>
                <c:pt idx="38">
                  <c:v>-5229.6886999496046</c:v>
                </c:pt>
                <c:pt idx="39">
                  <c:v>-5128.9246471764882</c:v>
                </c:pt>
                <c:pt idx="40">
                  <c:v>-5028.8279060111408</c:v>
                </c:pt>
                <c:pt idx="41">
                  <c:v>-4929.394057171392</c:v>
                </c:pt>
                <c:pt idx="42">
                  <c:v>-4830.6187106418402</c:v>
                </c:pt>
                <c:pt idx="43">
                  <c:v>-4732.4975054800334</c:v>
                </c:pt>
                <c:pt idx="44">
                  <c:v>-4635.0261096239337</c:v>
                </c:pt>
                <c:pt idx="45">
                  <c:v>-4538.2002197006559</c:v>
                </c:pt>
                <c:pt idx="46">
                  <c:v>-4442.015560836473</c:v>
                </c:pt>
                <c:pt idx="47">
                  <c:v>-4346.4678864680791</c:v>
                </c:pt>
                <c:pt idx="48">
                  <c:v>-4251.5529781551049</c:v>
                </c:pt>
                <c:pt idx="49">
                  <c:v>-4157.2666453938727</c:v>
                </c:pt>
                <c:pt idx="50">
                  <c:v>-4063.6047254323839</c:v>
                </c:pt>
                <c:pt idx="51">
                  <c:v>-3970.5630830865339</c:v>
                </c:pt>
                <c:pt idx="52">
                  <c:v>-3878.1376105575437</c:v>
                </c:pt>
                <c:pt idx="53">
                  <c:v>-3786.3242272506</c:v>
                </c:pt>
                <c:pt idx="54">
                  <c:v>-3695.1188795946955</c:v>
                </c:pt>
                <c:pt idx="55">
                  <c:v>-3604.5175408636646</c:v>
                </c:pt>
                <c:pt idx="56">
                  <c:v>-3514.5162109984021</c:v>
                </c:pt>
                <c:pt idx="57">
                  <c:v>-3425.1109164302607</c:v>
                </c:pt>
                <c:pt idx="58">
                  <c:v>-3336.2977099056166</c:v>
                </c:pt>
                <c:pt idx="59">
                  <c:v>-3248.0726703115993</c:v>
                </c:pt>
                <c:pt idx="60">
                  <c:v>-3160.4319025029731</c:v>
                </c:pt>
                <c:pt idx="61">
                  <c:v>-3073.3715371301655</c:v>
                </c:pt>
                <c:pt idx="62">
                  <c:v>-2986.8877304684361</c:v>
                </c:pt>
                <c:pt idx="63">
                  <c:v>-2900.976664248175</c:v>
                </c:pt>
                <c:pt idx="64">
                  <c:v>-2815.6345454863263</c:v>
                </c:pt>
                <c:pt idx="65">
                  <c:v>-2730.8576063189271</c:v>
                </c:pt>
                <c:pt idx="66">
                  <c:v>-2646.6421038347553</c:v>
                </c:pt>
                <c:pt idx="67">
                  <c:v>-2562.9843199100815</c:v>
                </c:pt>
                <c:pt idx="68">
                  <c:v>-2479.8805610445115</c:v>
                </c:pt>
                <c:pt idx="69">
                  <c:v>-2397.3271581979188</c:v>
                </c:pt>
                <c:pt idx="70">
                  <c:v>-2315.320466628456</c:v>
                </c:pt>
                <c:pt idx="71">
                  <c:v>-2233.8568657316387</c:v>
                </c:pt>
                <c:pt idx="72">
                  <c:v>-2152.9327588804954</c:v>
                </c:pt>
                <c:pt idx="73">
                  <c:v>-2072.5445732667768</c:v>
                </c:pt>
                <c:pt idx="74">
                  <c:v>-1992.6887597432153</c:v>
                </c:pt>
                <c:pt idx="75">
                  <c:v>-1913.3617926668298</c:v>
                </c:pt>
                <c:pt idx="76">
                  <c:v>-1834.560169743268</c:v>
                </c:pt>
                <c:pt idx="77">
                  <c:v>-1756.2804118721801</c:v>
                </c:pt>
                <c:pt idx="78">
                  <c:v>-1678.519062993616</c:v>
                </c:pt>
                <c:pt idx="79">
                  <c:v>-1601.2726899354398</c:v>
                </c:pt>
                <c:pt idx="80">
                  <c:v>-1524.5378822617547</c:v>
                </c:pt>
                <c:pt idx="81">
                  <c:v>-1448.3112521223325</c:v>
                </c:pt>
                <c:pt idx="82">
                  <c:v>-1372.5894341030389</c:v>
                </c:pt>
                <c:pt idx="83">
                  <c:v>-1297.3690850772507</c:v>
                </c:pt>
                <c:pt idx="84">
                  <c:v>-1222.6468840582556</c:v>
                </c:pt>
                <c:pt idx="85">
                  <c:v>-1148.4195320526314</c:v>
                </c:pt>
                <c:pt idx="86">
                  <c:v>-1074.6837519145943</c:v>
                </c:pt>
                <c:pt idx="87">
                  <c:v>-1001.4362882013122</c:v>
                </c:pt>
                <c:pt idx="88">
                  <c:v>-928.67390702917771</c:v>
                </c:pt>
                <c:pt idx="89">
                  <c:v>-856.39339593103091</c:v>
                </c:pt>
                <c:pt idx="90">
                  <c:v>-784.5915637143288</c:v>
                </c:pt>
                <c:pt idx="91">
                  <c:v>-713.26524032025384</c:v>
                </c:pt>
                <c:pt idx="92">
                  <c:v>-642.41127668375543</c:v>
                </c:pt>
                <c:pt idx="93">
                  <c:v>-572.02654459451867</c:v>
                </c:pt>
                <c:pt idx="94">
                  <c:v>-502.107936558853</c:v>
                </c:pt>
                <c:pt idx="95">
                  <c:v>-432.65236566249632</c:v>
                </c:pt>
                <c:pt idx="96">
                  <c:v>-363.6567654343275</c:v>
                </c:pt>
                <c:pt idx="97">
                  <c:v>-295.11808971098094</c:v>
                </c:pt>
                <c:pt idx="98">
                  <c:v>-227.03331250235857</c:v>
                </c:pt>
                <c:pt idx="99">
                  <c:v>-159.39942785803169</c:v>
                </c:pt>
                <c:pt idx="100">
                  <c:v>-92.213449734528155</c:v>
                </c:pt>
                <c:pt idx="101">
                  <c:v>-25.472411863498152</c:v>
                </c:pt>
                <c:pt idx="102">
                  <c:v>40.826632379246874</c:v>
                </c:pt>
                <c:pt idx="103">
                  <c:v>106.68661010382803</c:v>
                </c:pt>
                <c:pt idx="104">
                  <c:v>172.11042903553118</c:v>
                </c:pt>
                <c:pt idx="105">
                  <c:v>237.10097764318334</c:v>
                </c:pt>
                <c:pt idx="106">
                  <c:v>301.66112526667882</c:v>
                </c:pt>
                <c:pt idx="107">
                  <c:v>365.79372224366114</c:v>
                </c:pt>
                <c:pt idx="108">
                  <c:v>429.50160003536541</c:v>
                </c:pt>
                <c:pt idx="109">
                  <c:v>492.78757135162795</c:v>
                </c:pt>
                <c:pt idx="110">
                  <c:v>555.65443027506751</c:v>
                </c:pt>
                <c:pt idx="111">
                  <c:v>618.10495238444457</c:v>
                </c:pt>
                <c:pt idx="112">
                  <c:v>680.1418948772033</c:v>
                </c:pt>
                <c:pt idx="113">
                  <c:v>741.76799669120203</c:v>
                </c:pt>
                <c:pt idx="114">
                  <c:v>802.98597862563781</c:v>
                </c:pt>
                <c:pt idx="115">
                  <c:v>863.79854346117008</c:v>
                </c:pt>
                <c:pt idx="116">
                  <c:v>924.20837607924852</c:v>
                </c:pt>
                <c:pt idx="117">
                  <c:v>984.21814358065092</c:v>
                </c:pt>
                <c:pt idx="118">
                  <c:v>1043.830495403236</c:v>
                </c:pt>
                <c:pt idx="119">
                  <c:v>1103.0480634389166</c:v>
                </c:pt>
                <c:pt idx="120">
                  <c:v>1161.8734621498577</c:v>
                </c:pt>
                <c:pt idx="121">
                  <c:v>1220.3092886839052</c:v>
                </c:pt>
                <c:pt idx="122">
                  <c:v>1278.3581229892502</c:v>
                </c:pt>
                <c:pt idx="123">
                  <c:v>1336.0225279283347</c:v>
                </c:pt>
                <c:pt idx="124">
                  <c:v>1393.3050493910014</c:v>
                </c:pt>
                <c:pt idx="125">
                  <c:v>1450.2082164068954</c:v>
                </c:pt>
                <c:pt idx="126">
                  <c:v>1506.7345412571215</c:v>
                </c:pt>
                <c:pt idx="127">
                  <c:v>1562.8865195851606</c:v>
                </c:pt>
                <c:pt idx="128">
                  <c:v>1618.6666305070537</c:v>
                </c:pt>
                <c:pt idx="129">
                  <c:v>1674.0773367208549</c:v>
                </c:pt>
                <c:pt idx="130">
                  <c:v>1729.1210846153592</c:v>
                </c:pt>
                <c:pt idx="131">
                  <c:v>1783.8003043781118</c:v>
                </c:pt>
                <c:pt idx="132">
                  <c:v>1838.1174101027007</c:v>
                </c:pt>
                <c:pt idx="133">
                  <c:v>1892.0747998953386</c:v>
                </c:pt>
                <c:pt idx="134">
                  <c:v>1945.6748559807404</c:v>
                </c:pt>
                <c:pt idx="135">
                  <c:v>1998.9199448072986</c:v>
                </c:pt>
                <c:pt idx="136">
                  <c:v>2051.8124171515615</c:v>
                </c:pt>
                <c:pt idx="137">
                  <c:v>2104.3546082220214</c:v>
                </c:pt>
                <c:pt idx="138">
                  <c:v>2156.5488377622132</c:v>
                </c:pt>
                <c:pt idx="139">
                  <c:v>2208.3974101531326</c:v>
                </c:pt>
                <c:pt idx="140">
                  <c:v>2259.9026145149728</c:v>
                </c:pt>
                <c:pt idx="141">
                  <c:v>2311.0667248081918</c:v>
                </c:pt>
                <c:pt idx="142">
                  <c:v>2361.8919999339059</c:v>
                </c:pt>
                <c:pt idx="143">
                  <c:v>2412.3806838336218</c:v>
                </c:pt>
                <c:pt idx="144">
                  <c:v>2462.5350055883064</c:v>
                </c:pt>
                <c:pt idx="145">
                  <c:v>2512.3571795168014</c:v>
                </c:pt>
                <c:pt idx="146">
                  <c:v>2561.8494052735841</c:v>
                </c:pt>
                <c:pt idx="147">
                  <c:v>2611.0138679458851</c:v>
                </c:pt>
                <c:pt idx="148">
                  <c:v>2659.8527381501576</c:v>
                </c:pt>
                <c:pt idx="149">
                  <c:v>2708.3681721279117</c:v>
                </c:pt>
                <c:pt idx="150">
                  <c:v>2756.5623118409126</c:v>
                </c:pt>
                <c:pt idx="151">
                  <c:v>2804.4372850657478</c:v>
                </c:pt>
                <c:pt idx="152">
                  <c:v>2851.9952054877695</c:v>
                </c:pt>
                <c:pt idx="153">
                  <c:v>2899.2381727944135</c:v>
                </c:pt>
                <c:pt idx="154">
                  <c:v>2946.1682727679008</c:v>
                </c:pt>
                <c:pt idx="155">
                  <c:v>2992.7875773773253</c:v>
                </c:pt>
                <c:pt idx="156">
                  <c:v>3039.0981448701314</c:v>
                </c:pt>
                <c:pt idx="157">
                  <c:v>3085.1020198629849</c:v>
                </c:pt>
                <c:pt idx="158">
                  <c:v>3130.8012334320447</c:v>
                </c:pt>
                <c:pt idx="159">
                  <c:v>3176.1978032026341</c:v>
                </c:pt>
                <c:pt idx="160">
                  <c:v>3221.2937334383187</c:v>
                </c:pt>
                <c:pt idx="161">
                  <c:v>3266.0910151293961</c:v>
                </c:pt>
                <c:pt idx="162">
                  <c:v>3310.5916260807976</c:v>
                </c:pt>
                <c:pt idx="163">
                  <c:v>3354.7975309994085</c:v>
                </c:pt>
                <c:pt idx="164">
                  <c:v>3398.7106815808102</c:v>
                </c:pt>
                <c:pt idx="165">
                  <c:v>3442.3330165954476</c:v>
                </c:pt>
                <c:pt idx="166">
                  <c:v>3485.6664619742264</c:v>
                </c:pt>
                <c:pt idx="167">
                  <c:v>3528.7129308935432</c:v>
                </c:pt>
                <c:pt idx="168">
                  <c:v>3571.4743238597516</c:v>
                </c:pt>
                <c:pt idx="169">
                  <c:v>3613.9525287930715</c:v>
                </c:pt>
                <c:pt idx="170">
                  <c:v>3656.1494211109389</c:v>
                </c:pt>
                <c:pt idx="171">
                  <c:v>3698.0668638108073</c:v>
                </c:pt>
                <c:pt idx="172">
                  <c:v>3739.7067075523983</c:v>
                </c:pt>
                <c:pt idx="173">
                  <c:v>3781.0707907394089</c:v>
                </c:pt>
                <c:pt idx="174">
                  <c:v>3822.1609396006779</c:v>
                </c:pt>
                <c:pt idx="175">
                  <c:v>3862.9789682708129</c:v>
                </c:pt>
                <c:pt idx="176">
                  <c:v>3903.5266788702847</c:v>
                </c:pt>
                <c:pt idx="177">
                  <c:v>3943.8058615849918</c:v>
                </c:pt>
                <c:pt idx="178">
                  <c:v>3983.818294745297</c:v>
                </c:pt>
                <c:pt idx="179">
                  <c:v>4023.5657449045402</c:v>
                </c:pt>
                <c:pt idx="180">
                  <c:v>4063.0499669170335</c:v>
                </c:pt>
                <c:pt idx="181">
                  <c:v>4102.2727040155369</c:v>
                </c:pt>
                <c:pt idx="182">
                  <c:v>4141.2356878882219</c:v>
                </c:pt>
                <c:pt idx="183">
                  <c:v>4179.940638755128</c:v>
                </c:pt>
                <c:pt idx="184">
                  <c:v>4218.3892654441079</c:v>
                </c:pt>
                <c:pt idx="185">
                  <c:v>4256.5832654662727</c:v>
                </c:pt>
                <c:pt idx="186">
                  <c:v>4294.5243250909398</c:v>
                </c:pt>
                <c:pt idx="187">
                  <c:v>4332.2141194200794</c:v>
                </c:pt>
                <c:pt idx="188">
                  <c:v>4369.6543124622713</c:v>
                </c:pt>
                <c:pt idx="189">
                  <c:v>4406.8465572061705</c:v>
                </c:pt>
                <c:pt idx="190">
                  <c:v>4443.7924956934876</c:v>
                </c:pt>
                <c:pt idx="191">
                  <c:v>4480.4937590914842</c:v>
                </c:pt>
                <c:pt idx="192">
                  <c:v>4516.9519677649914</c:v>
                </c:pt>
                <c:pt idx="193">
                  <c:v>4553.1687313479451</c:v>
                </c:pt>
                <c:pt idx="194">
                  <c:v>4589.1456488144559</c:v>
                </c:pt>
                <c:pt idx="195">
                  <c:v>4624.8843085494</c:v>
                </c:pt>
                <c:pt idx="196">
                  <c:v>4660.3862884185501</c:v>
                </c:pt>
                <c:pt idx="197">
                  <c:v>4695.6531558382358</c:v>
                </c:pt>
                <c:pt idx="198">
                  <c:v>4730.6864678445454</c:v>
                </c:pt>
                <c:pt idx="199">
                  <c:v>4765.487771162072</c:v>
                </c:pt>
                <c:pt idx="200">
                  <c:v>4800.0586022721973</c:v>
                </c:pt>
                <c:pt idx="201">
                  <c:v>4834.4004874809316</c:v>
                </c:pt>
                <c:pt idx="202">
                  <c:v>4868.5149429862968</c:v>
                </c:pt>
                <c:pt idx="203">
                  <c:v>4902.4034749452685</c:v>
                </c:pt>
                <c:pt idx="204">
                  <c:v>4936.067579540274</c:v>
                </c:pt>
                <c:pt idx="205">
                  <c:v>4969.5087430452459</c:v>
                </c:pt>
                <c:pt idx="206">
                  <c:v>5002.728441891245</c:v>
                </c:pt>
                <c:pt idx="207">
                  <c:v>5035.7281427316411</c:v>
                </c:pt>
                <c:pt idx="208">
                  <c:v>5068.5093025068691</c:v>
                </c:pt>
                <c:pt idx="209">
                  <c:v>5101.0733685087507</c:v>
                </c:pt>
                <c:pt idx="210">
                  <c:v>5133.4217784443954</c:v>
                </c:pt>
                <c:pt idx="211">
                  <c:v>5165.5559604996715</c:v>
                </c:pt>
                <c:pt idx="212">
                  <c:v>5197.4773334022639</c:v>
                </c:pt>
                <c:pt idx="213">
                  <c:v>5229.1873064843085</c:v>
                </c:pt>
                <c:pt idx="214">
                  <c:v>5260.6872797446176</c:v>
                </c:pt>
                <c:pt idx="215">
                  <c:v>5291.9786439104882</c:v>
                </c:pt>
                <c:pt idx="216">
                  <c:v>5323.0627804991009</c:v>
                </c:pt>
                <c:pt idx="217">
                  <c:v>5353.9410618785178</c:v>
                </c:pt>
                <c:pt idx="218">
                  <c:v>5384.6148513282697</c:v>
                </c:pt>
                <c:pt idx="219">
                  <c:v>5415.0855030995463</c:v>
                </c:pt>
                <c:pt idx="220">
                  <c:v>5445.3543624749864</c:v>
                </c:pt>
                <c:pt idx="221">
                  <c:v>5475.4227658280724</c:v>
                </c:pt>
                <c:pt idx="222">
                  <c:v>5505.2920406821322</c:v>
                </c:pt>
                <c:pt idx="223">
                  <c:v>5534.9635057689466</c:v>
                </c:pt>
                <c:pt idx="224">
                  <c:v>5564.4384710869735</c:v>
                </c:pt>
                <c:pt idx="225">
                  <c:v>5593.7182379591859</c:v>
                </c:pt>
                <c:pt idx="226">
                  <c:v>5622.8040990905229</c:v>
                </c:pt>
                <c:pt idx="227">
                  <c:v>5651.6973386249638</c:v>
                </c:pt>
                <c:pt idx="228">
                  <c:v>5680.3992322022223</c:v>
                </c:pt>
                <c:pt idx="229">
                  <c:v>5708.9110470140686</c:v>
                </c:pt>
                <c:pt idx="230">
                  <c:v>5737.2340418602735</c:v>
                </c:pt>
                <c:pt idx="231">
                  <c:v>5765.3694672041856</c:v>
                </c:pt>
                <c:pt idx="232">
                  <c:v>5793.3185652279399</c:v>
                </c:pt>
                <c:pt idx="233">
                  <c:v>5821.0825698872986</c:v>
                </c:pt>
                <c:pt idx="234">
                  <c:v>5848.6627069661317</c:v>
                </c:pt>
                <c:pt idx="235">
                  <c:v>5876.0601941305349</c:v>
                </c:pt>
                <c:pt idx="236">
                  <c:v>5903.2762409825909</c:v>
                </c:pt>
                <c:pt idx="237">
                  <c:v>5930.3120491137724</c:v>
                </c:pt>
                <c:pt idx="238">
                  <c:v>5957.1688121579928</c:v>
                </c:pt>
                <c:pt idx="239">
                  <c:v>5983.8477158443047</c:v>
                </c:pt>
                <c:pt idx="240">
                  <c:v>6010.3499380492503</c:v>
                </c:pt>
                <c:pt idx="241">
                  <c:v>6036.6766488488647</c:v>
                </c:pt>
                <c:pt idx="242">
                  <c:v>6062.8290105703363</c:v>
                </c:pt>
                <c:pt idx="243">
                  <c:v>6088.8081778433216</c:v>
                </c:pt>
                <c:pt idx="244">
                  <c:v>6114.615297650922</c:v>
                </c:pt>
                <c:pt idx="245">
                  <c:v>6140.2515093803268</c:v>
                </c:pt>
                <c:pt idx="246">
                  <c:v>6165.7179448731131</c:v>
                </c:pt>
                <c:pt idx="247">
                  <c:v>6191.0157284752186</c:v>
                </c:pt>
                <c:pt idx="248">
                  <c:v>6216.1459770865813</c:v>
                </c:pt>
                <c:pt idx="249">
                  <c:v>6241.1098002104518</c:v>
                </c:pt>
                <c:pt idx="250">
                  <c:v>6265.9083000023766</c:v>
                </c:pt>
                <c:pt idx="251">
                  <c:v>6290.5425713188579</c:v>
                </c:pt>
                <c:pt idx="252">
                  <c:v>6315.0137017656934</c:v>
                </c:pt>
                <c:pt idx="253">
                  <c:v>6339.322771745994</c:v>
                </c:pt>
                <c:pt idx="254">
                  <c:v>6363.470854507882</c:v>
                </c:pt>
                <c:pt idx="255">
                  <c:v>6387.4590161918768</c:v>
                </c:pt>
                <c:pt idx="256">
                  <c:v>6411.2883158779641</c:v>
                </c:pt>
                <c:pt idx="257">
                  <c:v>6434.9598056323557</c:v>
                </c:pt>
                <c:pt idx="258">
                  <c:v>6458.4745305539363</c:v>
                </c:pt>
                <c:pt idx="259">
                  <c:v>6481.8335288204071</c:v>
                </c:pt>
                <c:pt idx="260">
                  <c:v>6505.0378317341201</c:v>
                </c:pt>
                <c:pt idx="261">
                  <c:v>6528.0884637676099</c:v>
                </c:pt>
                <c:pt idx="262">
                  <c:v>6550.9864426088252</c:v>
                </c:pt>
                <c:pt idx="263">
                  <c:v>6573.7327792060587</c:v>
                </c:pt>
                <c:pt idx="264">
                  <c:v>6596.3284778125817</c:v>
                </c:pt>
                <c:pt idx="265">
                  <c:v>6618.7745360309818</c:v>
                </c:pt>
                <c:pt idx="266">
                  <c:v>6641.0719448572072</c:v>
                </c:pt>
                <c:pt idx="267">
                  <c:v>6663.2216887243185</c:v>
                </c:pt>
                <c:pt idx="268">
                  <c:v>6685.2247455459528</c:v>
                </c:pt>
                <c:pt idx="269">
                  <c:v>6707.0820867594966</c:v>
                </c:pt>
                <c:pt idx="270">
                  <c:v>6728.7946773689773</c:v>
                </c:pt>
                <c:pt idx="271">
                  <c:v>6750.3634759876668</c:v>
                </c:pt>
                <c:pt idx="272">
                  <c:v>6771.7894348804048</c:v>
                </c:pt>
                <c:pt idx="273">
                  <c:v>6793.0735000056411</c:v>
                </c:pt>
                <c:pt idx="274">
                  <c:v>6814.2166110571998</c:v>
                </c:pt>
                <c:pt idx="275">
                  <c:v>6835.2197015057682</c:v>
                </c:pt>
                <c:pt idx="276">
                  <c:v>6856.0836986401082</c:v>
                </c:pt>
                <c:pt idx="277">
                  <c:v>6876.8095236079953</c:v>
                </c:pt>
                <c:pt idx="278">
                  <c:v>6897.3980914568901</c:v>
                </c:pt>
                <c:pt idx="279">
                  <c:v>6917.8503111743348</c:v>
                </c:pt>
                <c:pt idx="280">
                  <c:v>6938.1670857280878</c:v>
                </c:pt>
                <c:pt idx="281">
                  <c:v>6958.3493121059882</c:v>
                </c:pt>
                <c:pt idx="282">
                  <c:v>6978.3978813555586</c:v>
                </c:pt>
                <c:pt idx="283">
                  <c:v>6998.3136786233435</c:v>
                </c:pt>
                <c:pt idx="284">
                  <c:v>7018.0975831939904</c:v>
                </c:pt>
                <c:pt idx="285">
                  <c:v>7037.7504685290705</c:v>
                </c:pt>
                <c:pt idx="286">
                  <c:v>7057.2732023056396</c:v>
                </c:pt>
                <c:pt idx="287">
                  <c:v>7076.6666464545497</c:v>
                </c:pt>
                <c:pt idx="288">
                  <c:v>7095.9316571985</c:v>
                </c:pt>
                <c:pt idx="289">
                  <c:v>7115.0690850898418</c:v>
                </c:pt>
                <c:pt idx="290">
                  <c:v>7134.0797750481279</c:v>
                </c:pt>
                <c:pt idx="291">
                  <c:v>7152.9645663974188</c:v>
                </c:pt>
                <c:pt idx="292">
                  <c:v>7171.7242929033373</c:v>
                </c:pt>
                <c:pt idx="293">
                  <c:v>7190.3597828098782</c:v>
                </c:pt>
                <c:pt idx="294">
                  <c:v>7208.8718588759784</c:v>
                </c:pt>
                <c:pt idx="295">
                  <c:v>7227.2613384118404</c:v>
                </c:pt>
                <c:pt idx="296">
                  <c:v>7245.5290333150142</c:v>
                </c:pt>
                <c:pt idx="297">
                  <c:v>7263.6757501062466</c:v>
                </c:pt>
                <c:pt idx="298">
                  <c:v>7281.7022899650865</c:v>
                </c:pt>
                <c:pt idx="299">
                  <c:v>7299.6094487652581</c:v>
                </c:pt>
                <c:pt idx="300">
                  <c:v>7317.3980171098001</c:v>
                </c:pt>
                <c:pt idx="301">
                  <c:v>7335.0687803659675</c:v>
                </c:pt>
                <c:pt idx="302">
                  <c:v>7352.6225186999081</c:v>
                </c:pt>
                <c:pt idx="303">
                  <c:v>7370.0600071111076</c:v>
                </c:pt>
                <c:pt idx="304">
                  <c:v>7387.3820154666037</c:v>
                </c:pt>
                <c:pt idx="305">
                  <c:v>7404.5893085349771</c:v>
                </c:pt>
                <c:pt idx="306">
                  <c:v>7421.6826460201164</c:v>
                </c:pt>
                <c:pt idx="307">
                  <c:v>7438.662782594758</c:v>
                </c:pt>
                <c:pt idx="308">
                  <c:v>7455.530467933806</c:v>
                </c:pt>
                <c:pt idx="309">
                  <c:v>7472.2864467474301</c:v>
                </c:pt>
                <c:pt idx="310">
                  <c:v>7488.9314588139441</c:v>
                </c:pt>
                <c:pt idx="311">
                  <c:v>7505.4662390124677</c:v>
                </c:pt>
                <c:pt idx="312">
                  <c:v>7521.8915173553723</c:v>
                </c:pt>
                <c:pt idx="313">
                  <c:v>7538.2080190205097</c:v>
                </c:pt>
                <c:pt idx="314">
                  <c:v>7554.4164643832282</c:v>
                </c:pt>
                <c:pt idx="315">
                  <c:v>7570.517569048181</c:v>
                </c:pt>
                <c:pt idx="316">
                  <c:v>7586.5120438809154</c:v>
                </c:pt>
                <c:pt idx="317">
                  <c:v>7602.4005950392611</c:v>
                </c:pt>
                <c:pt idx="318">
                  <c:v>7618.1839240045047</c:v>
                </c:pt>
                <c:pt idx="319">
                  <c:v>7633.8627276123625</c:v>
                </c:pt>
                <c:pt idx="320">
                  <c:v>7649.4376980837451</c:v>
                </c:pt>
                <c:pt idx="321">
                  <c:v>7664.9095230553166</c:v>
                </c:pt>
                <c:pt idx="322">
                  <c:v>7680.2788856098578</c:v>
                </c:pt>
                <c:pt idx="323">
                  <c:v>7695.5464643064224</c:v>
                </c:pt>
                <c:pt idx="324">
                  <c:v>7710.7129332102941</c:v>
                </c:pt>
                <c:pt idx="325">
                  <c:v>7725.7789619227497</c:v>
                </c:pt>
                <c:pt idx="326">
                  <c:v>7740.7452156106192</c:v>
                </c:pt>
                <c:pt idx="327">
                  <c:v>7755.6123550356551</c:v>
                </c:pt>
                <c:pt idx="328">
                  <c:v>7770.3810365837044</c:v>
                </c:pt>
                <c:pt idx="329">
                  <c:v>7785.0519122936867</c:v>
                </c:pt>
                <c:pt idx="330">
                  <c:v>7799.6256298863846</c:v>
                </c:pt>
                <c:pt idx="331">
                  <c:v>7814.102832793038</c:v>
                </c:pt>
                <c:pt idx="332">
                  <c:v>7828.4841601837534</c:v>
                </c:pt>
                <c:pt idx="333">
                  <c:v>7842.7702469957221</c:v>
                </c:pt>
                <c:pt idx="334">
                  <c:v>7856.9617239612544</c:v>
                </c:pt>
                <c:pt idx="335">
                  <c:v>7871.059217635624</c:v>
                </c:pt>
                <c:pt idx="336">
                  <c:v>7885.0633504247326</c:v>
                </c:pt>
                <c:pt idx="337">
                  <c:v>7898.9747406125889</c:v>
                </c:pt>
                <c:pt idx="338">
                  <c:v>7912.7940023886049</c:v>
                </c:pt>
                <c:pt idx="339">
                  <c:v>7926.5217458747138</c:v>
                </c:pt>
                <c:pt idx="340">
                  <c:v>7940.158577152306</c:v>
                </c:pt>
                <c:pt idx="341">
                  <c:v>7953.7050982889868</c:v>
                </c:pt>
                <c:pt idx="342">
                  <c:v>7967.16190736516</c:v>
                </c:pt>
                <c:pt idx="343">
                  <c:v>7980.5295985004313</c:v>
                </c:pt>
                <c:pt idx="344">
                  <c:v>7993.8087618798399</c:v>
                </c:pt>
                <c:pt idx="345">
                  <c:v>8006.9999837799141</c:v>
                </c:pt>
                <c:pt idx="346">
                  <c:v>8020.1038465945576</c:v>
                </c:pt>
                <c:pt idx="347">
                  <c:v>8033.1209288607597</c:v>
                </c:pt>
                <c:pt idx="348">
                  <c:v>8046.0518052841389</c:v>
                </c:pt>
                <c:pt idx="349">
                  <c:v>8058.8970467643176</c:v>
                </c:pt>
                <c:pt idx="350">
                  <c:v>8071.6572204201238</c:v>
                </c:pt>
                <c:pt idx="351">
                  <c:v>8084.3328896146331</c:v>
                </c:pt>
                <c:pt idx="352">
                  <c:v>8096.9246139800398</c:v>
                </c:pt>
                <c:pt idx="353">
                  <c:v>8109.4329494423646</c:v>
                </c:pt>
                <c:pt idx="354">
                  <c:v>8121.8584482459983</c:v>
                </c:pt>
                <c:pt idx="355">
                  <c:v>8134.2016589780851</c:v>
                </c:pt>
                <c:pt idx="356">
                  <c:v>8146.463126592741</c:v>
                </c:pt>
                <c:pt idx="357">
                  <c:v>8158.643392435114</c:v>
                </c:pt>
                <c:pt idx="358">
                  <c:v>8170.7429942652861</c:v>
                </c:pt>
                <c:pt idx="359">
                  <c:v>8182.7624662820135</c:v>
                </c:pt>
                <c:pt idx="360">
                  <c:v>8194.7023391463117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00-194D-9B34-ED57D898CF32}"/>
            </c:ext>
          </c:extLst>
        </c:ser>
        <c:ser>
          <c:idx val="2"/>
          <c:order val="1"/>
          <c:tx>
            <c:strRef>
              <c:f>NPV!$T$1</c:f>
              <c:strCache>
                <c:ptCount val="1"/>
                <c:pt idx="0">
                  <c:v>4%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NPV!$T$2:$T$362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-9600</c:v>
                </c:pt>
                <c:pt idx="1">
                  <c:v>-9465.825770406107</c:v>
                </c:pt>
                <c:pt idx="2">
                  <c:v>-9332.5401118691279</c:v>
                </c:pt>
                <c:pt idx="3">
                  <c:v>-9200.1371398125248</c:v>
                </c:pt>
                <c:pt idx="4">
                  <c:v>-9068.6110086304689</c:v>
                </c:pt>
                <c:pt idx="5">
                  <c:v>-8937.9559114297517</c:v>
                </c:pt>
                <c:pt idx="6">
                  <c:v>-8808.1660797734094</c:v>
                </c:pt>
                <c:pt idx="7">
                  <c:v>-8679.2357834260492</c:v>
                </c:pt>
                <c:pt idx="8">
                  <c:v>-8551.1593301008579</c:v>
                </c:pt>
                <c:pt idx="9">
                  <c:v>-8423.9310652082841</c:v>
                </c:pt>
                <c:pt idx="10">
                  <c:v>-8297.5453716063894</c:v>
                </c:pt>
                <c:pt idx="11">
                  <c:v>-8171.9966693528513</c:v>
                </c:pt>
                <c:pt idx="12">
                  <c:v>-8047.2794154586081</c:v>
                </c:pt>
                <c:pt idx="13">
                  <c:v>-7923.3881036431349</c:v>
                </c:pt>
                <c:pt idx="14">
                  <c:v>-7800.3172640913399</c:v>
                </c:pt>
                <c:pt idx="15">
                  <c:v>-7678.0614632120732</c:v>
                </c:pt>
                <c:pt idx="16">
                  <c:v>-7556.6153033982328</c:v>
                </c:pt>
                <c:pt idx="17">
                  <c:v>-7435.9734227884574</c:v>
                </c:pt>
                <c:pt idx="18">
                  <c:v>-7316.130495030402</c:v>
                </c:pt>
                <c:pt idx="19">
                  <c:v>-7197.0812290455788</c:v>
                </c:pt>
                <c:pt idx="20">
                  <c:v>-7078.8203687957548</c:v>
                </c:pt>
                <c:pt idx="21">
                  <c:v>-6961.3426930508967</c:v>
                </c:pt>
                <c:pt idx="22">
                  <c:v>-6844.6430151586528</c:v>
                </c:pt>
                <c:pt idx="23">
                  <c:v>-6728.7161828153648</c:v>
                </c:pt>
                <c:pt idx="24">
                  <c:v>-6613.5570778385882</c:v>
                </c:pt>
                <c:pt idx="25">
                  <c:v>-6499.1606159411285</c:v>
                </c:pt>
                <c:pt idx="26">
                  <c:v>-6385.5217465065653</c:v>
                </c:pt>
                <c:pt idx="27">
                  <c:v>-6272.6354523662712</c:v>
                </c:pt>
                <c:pt idx="28">
                  <c:v>-6160.4967495778992</c:v>
                </c:pt>
                <c:pt idx="29">
                  <c:v>-6049.100687205344</c:v>
                </c:pt>
                <c:pt idx="30">
                  <c:v>-5938.4423471001573</c:v>
                </c:pt>
                <c:pt idx="31">
                  <c:v>-5828.5168436844087</c:v>
                </c:pt>
                <c:pt idx="32">
                  <c:v>-5719.3193237349897</c:v>
                </c:pt>
                <c:pt idx="33">
                  <c:v>-5610.8449661693412</c:v>
                </c:pt>
                <c:pt idx="34">
                  <c:v>-5503.088981832605</c:v>
                </c:pt>
                <c:pt idx="35">
                  <c:v>-5396.0466132861775</c:v>
                </c:pt>
                <c:pt idx="36">
                  <c:v>-5289.7131345976741</c:v>
                </c:pt>
                <c:pt idx="37">
                  <c:v>-5184.0838511322727</c:v>
                </c:pt>
                <c:pt idx="38">
                  <c:v>-5079.15409934545</c:v>
                </c:pt>
                <c:pt idx="39">
                  <c:v>-4974.9192465770839</c:v>
                </c:pt>
                <c:pt idx="40">
                  <c:v>-4871.3746908469184</c:v>
                </c:pt>
                <c:pt idx="41">
                  <c:v>-4768.5158606513896</c:v>
                </c:pt>
                <c:pt idx="42">
                  <c:v>-4666.3382147617922</c:v>
                </c:pt>
                <c:pt idx="43">
                  <c:v>-4564.8372420237811</c:v>
                </c:pt>
                <c:pt idx="44">
                  <c:v>-4464.008461158207</c:v>
                </c:pt>
                <c:pt idx="45">
                  <c:v>-4363.8474205632656</c:v>
                </c:pt>
                <c:pt idx="46">
                  <c:v>-4264.3496981179596</c:v>
                </c:pt>
                <c:pt idx="47">
                  <c:v>-4165.5109009868611</c:v>
                </c:pt>
                <c:pt idx="48">
                  <c:v>-4067.3266654261674</c:v>
                </c:pt>
                <c:pt idx="49">
                  <c:v>-3969.7926565910411</c:v>
                </c:pt>
                <c:pt idx="50">
                  <c:v>-3872.9045683442268</c:v>
                </c:pt>
                <c:pt idx="51">
                  <c:v>-3776.6581230659344</c:v>
                </c:pt>
                <c:pt idx="52">
                  <c:v>-3681.0490714649818</c:v>
                </c:pt>
                <c:pt idx="53">
                  <c:v>-3586.0731923911881</c:v>
                </c:pt>
                <c:pt idx="54">
                  <c:v>-3491.7262926490084</c:v>
                </c:pt>
                <c:pt idx="55">
                  <c:v>-3398.0042068124062</c:v>
                </c:pt>
                <c:pt idx="56">
                  <c:v>-3304.902797040947</c:v>
                </c:pt>
                <c:pt idx="57">
                  <c:v>-3212.4179528971135</c:v>
                </c:pt>
                <c:pt idx="58">
                  <c:v>-3120.5455911648287</c:v>
                </c:pt>
                <c:pt idx="59">
                  <c:v>-3029.2816556691814</c:v>
                </c:pt>
                <c:pt idx="60">
                  <c:v>-2938.6221170973463</c:v>
                </c:pt>
                <c:pt idx="61">
                  <c:v>-2848.5629728206891</c:v>
                </c:pt>
                <c:pt idx="62">
                  <c:v>-2759.1002467180492</c:v>
                </c:pt>
                <c:pt idx="63">
                  <c:v>-2670.229989000195</c:v>
                </c:pt>
                <c:pt idx="64">
                  <c:v>-2581.9482760354394</c:v>
                </c:pt>
                <c:pt idx="65">
                  <c:v>-2494.2512101764105</c:v>
                </c:pt>
                <c:pt idx="66">
                  <c:v>-2407.1349195879711</c:v>
                </c:pt>
                <c:pt idx="67">
                  <c:v>-2320.5955580762766</c:v>
                </c:pt>
                <c:pt idx="68">
                  <c:v>-2234.629304918964</c:v>
                </c:pt>
                <c:pt idx="69">
                  <c:v>-2149.2323646964683</c:v>
                </c:pt>
                <c:pt idx="70">
                  <c:v>-2064.4009671244526</c:v>
                </c:pt>
                <c:pt idx="71">
                  <c:v>-1980.1313668873509</c:v>
                </c:pt>
                <c:pt idx="72">
                  <c:v>-1896.4198434730113</c:v>
                </c:pt>
                <c:pt idx="73">
                  <c:v>-1813.2627010084357</c:v>
                </c:pt>
                <c:pt idx="74">
                  <c:v>-1730.6562680966056</c:v>
                </c:pt>
                <c:pt idx="75">
                  <c:v>-1648.5968976543902</c:v>
                </c:pt>
                <c:pt idx="76">
                  <c:v>-1567.0809667515273</c:v>
                </c:pt>
                <c:pt idx="77">
                  <c:v>-1486.10487645067</c:v>
                </c:pt>
                <c:pt idx="78">
                  <c:v>-1405.6650516484938</c:v>
                </c:pt>
                <c:pt idx="79">
                  <c:v>-1325.7579409178552</c:v>
                </c:pt>
                <c:pt idx="80">
                  <c:v>-1246.3800163509957</c:v>
                </c:pt>
                <c:pt idx="81">
                  <c:v>-1167.5277734037843</c:v>
                </c:pt>
                <c:pt idx="82">
                  <c:v>-1089.1977307409916</c:v>
                </c:pt>
                <c:pt idx="83">
                  <c:v>-1011.3864300825882</c:v>
                </c:pt>
                <c:pt idx="84">
                  <c:v>-934.0904360510616</c:v>
                </c:pt>
                <c:pt idx="85">
                  <c:v>-857.30633601974387</c:v>
                </c:pt>
                <c:pt idx="86">
                  <c:v>-781.03073996214334</c:v>
                </c:pt>
                <c:pt idx="87">
                  <c:v>-705.26028030227531</c:v>
                </c:pt>
                <c:pt idx="88">
                  <c:v>-629.99161176598261</c:v>
                </c:pt>
                <c:pt idx="89">
                  <c:v>-555.2214112332415</c:v>
                </c:pt>
                <c:pt idx="90">
                  <c:v>-480.9463775914457</c:v>
                </c:pt>
                <c:pt idx="91">
                  <c:v>-407.16323158966179</c:v>
                </c:pt>
                <c:pt idx="92">
                  <c:v>-333.86871569384994</c:v>
                </c:pt>
                <c:pt idx="93">
                  <c:v>-261.05959394304347</c:v>
                </c:pt>
                <c:pt idx="94">
                  <c:v>-188.7326518064807</c:v>
                </c:pt>
                <c:pt idx="95">
                  <c:v>-116.88469604168326</c:v>
                </c:pt>
                <c:pt idx="96">
                  <c:v>-45.51255455347389</c:v>
                </c:pt>
                <c:pt idx="97">
                  <c:v>25.386923746071858</c:v>
                </c:pt>
                <c:pt idx="98">
                  <c:v>95.816869076746443</c:v>
                </c:pt>
                <c:pt idx="99">
                  <c:v>165.78039092840993</c:v>
                </c:pt>
                <c:pt idx="100">
                  <c:v>235.28057819827433</c:v>
                </c:pt>
                <c:pt idx="101">
                  <c:v>304.3204993272787</c:v>
                </c:pt>
                <c:pt idx="102">
                  <c:v>372.90320243556118</c:v>
                </c:pt>
                <c:pt idx="103">
                  <c:v>441.03171545703384</c:v>
                </c:pt>
                <c:pt idx="104">
                  <c:v>508.70904627306629</c:v>
                </c:pt>
                <c:pt idx="105">
                  <c:v>575.93818284528402</c:v>
                </c:pt>
                <c:pt idx="106">
                  <c:v>642.72209334748698</c:v>
                </c:pt>
                <c:pt idx="107">
                  <c:v>709.06372629669522</c:v>
                </c:pt>
                <c:pt idx="108">
                  <c:v>774.96601068332598</c:v>
                </c:pt>
                <c:pt idx="109">
                  <c:v>840.43185610050887</c:v>
                </c:pt>
                <c:pt idx="110">
                  <c:v>905.46415287254479</c:v>
                </c:pt>
                <c:pt idx="111">
                  <c:v>970.06577218251437</c:v>
                </c:pt>
                <c:pt idx="112">
                  <c:v>1034.2395661990404</c:v>
                </c:pt>
                <c:pt idx="113">
                  <c:v>1097.9883682022119</c:v>
                </c:pt>
                <c:pt idx="114">
                  <c:v>1161.3149927086736</c:v>
                </c:pt>
                <c:pt idx="115">
                  <c:v>1224.2222355958872</c:v>
                </c:pt>
                <c:pt idx="116">
                  <c:v>1286.7128742255697</c:v>
                </c:pt>
                <c:pt idx="117">
                  <c:v>1348.7896675663139</c:v>
                </c:pt>
                <c:pt idx="118">
                  <c:v>1410.4553563153975</c:v>
                </c:pt>
                <c:pt idx="119">
                  <c:v>1471.7126630197852</c:v>
                </c:pt>
                <c:pt idx="120">
                  <c:v>1532.5642921963292</c:v>
                </c:pt>
                <c:pt idx="121">
                  <c:v>1593.0129304511743</c:v>
                </c:pt>
                <c:pt idx="122">
                  <c:v>1653.0612465983713</c:v>
                </c:pt>
                <c:pt idx="123">
                  <c:v>1712.7118917777063</c:v>
                </c:pt>
                <c:pt idx="124">
                  <c:v>1771.9674995717476</c:v>
                </c:pt>
                <c:pt idx="125">
                  <c:v>1830.8306861221197</c:v>
                </c:pt>
                <c:pt idx="126">
                  <c:v>1889.304050245006</c:v>
                </c:pt>
                <c:pt idx="127">
                  <c:v>1947.3901735458865</c:v>
                </c:pt>
                <c:pt idx="128">
                  <c:v>2005.0916205335161</c:v>
                </c:pt>
                <c:pt idx="129">
                  <c:v>2062.4109387331482</c:v>
                </c:pt>
                <c:pt idx="130">
                  <c:v>2119.3506587990078</c:v>
                </c:pt>
                <c:pt idx="131">
                  <c:v>2175.9132946260206</c:v>
                </c:pt>
                <c:pt idx="132">
                  <c:v>2232.1013434608017</c:v>
                </c:pt>
                <c:pt idx="133">
                  <c:v>2287.9172860119088</c:v>
                </c:pt>
                <c:pt idx="134">
                  <c:v>2343.363586559366</c:v>
                </c:pt>
                <c:pt idx="135">
                  <c:v>2398.4426930634627</c:v>
                </c:pt>
                <c:pt idx="136">
                  <c:v>2453.1570372728302</c:v>
                </c:pt>
                <c:pt idx="137">
                  <c:v>2507.5090348318045</c:v>
                </c:pt>
                <c:pt idx="138">
                  <c:v>2561.5010853870772</c:v>
                </c:pt>
                <c:pt idx="139">
                  <c:v>2615.1355726936395</c:v>
                </c:pt>
                <c:pt idx="140">
                  <c:v>2668.4148647200254</c:v>
                </c:pt>
                <c:pt idx="141">
                  <c:v>2721.3413137528596</c:v>
                </c:pt>
                <c:pt idx="142">
                  <c:v>2773.9172565007079</c:v>
                </c:pt>
                <c:pt idx="143">
                  <c:v>2826.1450141972459</c:v>
                </c:pt>
                <c:pt idx="144">
                  <c:v>2878.0268927037405</c:v>
                </c:pt>
                <c:pt idx="145">
                  <c:v>2929.5651826108547</c:v>
                </c:pt>
                <c:pt idx="146">
                  <c:v>2980.7621593397757</c:v>
                </c:pt>
                <c:pt idx="147">
                  <c:v>3031.6200832426775</c:v>
                </c:pt>
                <c:pt idx="148">
                  <c:v>3082.1411997025139</c:v>
                </c:pt>
                <c:pt idx="149">
                  <c:v>3132.3277392321525</c:v>
                </c:pt>
                <c:pt idx="150">
                  <c:v>3182.1819175728533</c:v>
                </c:pt>
                <c:pt idx="151">
                  <c:v>3231.7059357920925</c:v>
                </c:pt>
                <c:pt idx="152">
                  <c:v>3280.9019803807405</c:v>
                </c:pt>
                <c:pt idx="153">
                  <c:v>3329.7722233495961</c:v>
                </c:pt>
                <c:pt idx="154">
                  <c:v>3378.3188223252805</c:v>
                </c:pt>
                <c:pt idx="155">
                  <c:v>3426.5439206454971</c:v>
                </c:pt>
                <c:pt idx="156">
                  <c:v>3474.4496474536591</c:v>
                </c:pt>
                <c:pt idx="157">
                  <c:v>3522.038117792893</c:v>
                </c:pt>
                <c:pt idx="158">
                  <c:v>3569.3114326994169</c:v>
                </c:pt>
                <c:pt idx="159">
                  <c:v>3616.2716792953011</c:v>
                </c:pt>
                <c:pt idx="160">
                  <c:v>3662.9209308806167</c:v>
                </c:pt>
                <c:pt idx="161">
                  <c:v>3709.2612470249701</c:v>
                </c:pt>
                <c:pt idx="162">
                  <c:v>3755.2946736584336</c:v>
                </c:pt>
                <c:pt idx="163">
                  <c:v>3801.0232431618742</c:v>
                </c:pt>
                <c:pt idx="164">
                  <c:v>3846.4489744566827</c:v>
                </c:pt>
                <c:pt idx="165">
                  <c:v>3891.5738730939097</c:v>
                </c:pt>
                <c:pt idx="166">
                  <c:v>3936.3999313428108</c:v>
                </c:pt>
                <c:pt idx="167">
                  <c:v>3980.9291282788054</c:v>
                </c:pt>
                <c:pt idx="168">
                  <c:v>4025.1634298708527</c:v>
                </c:pt>
                <c:pt idx="169">
                  <c:v>4069.1047890682507</c:v>
                </c:pt>
                <c:pt idx="170">
                  <c:v>4112.7551458868584</c:v>
                </c:pt>
                <c:pt idx="171">
                  <c:v>4156.1164274947469</c:v>
                </c:pt>
                <c:pt idx="172">
                  <c:v>4199.1905482972852</c:v>
                </c:pt>
                <c:pt idx="173">
                  <c:v>4241.9794100216604</c:v>
                </c:pt>
                <c:pt idx="174">
                  <c:v>4284.4849018008417</c:v>
                </c:pt>
                <c:pt idx="175">
                  <c:v>4326.7089002569819</c:v>
                </c:pt>
                <c:pt idx="176">
                  <c:v>4368.6532695842734</c:v>
                </c:pt>
                <c:pt idx="177">
                  <c:v>4410.3198616312511</c:v>
                </c:pt>
                <c:pt idx="178">
                  <c:v>4451.7105159825542</c:v>
                </c:pt>
                <c:pt idx="179">
                  <c:v>4492.8270600401393</c:v>
                </c:pt>
                <c:pt idx="180">
                  <c:v>4533.6713091039655</c:v>
                </c:pt>
                <c:pt idx="181">
                  <c:v>4574.2450664521375</c:v>
                </c:pt>
                <c:pt idx="182">
                  <c:v>4614.5501234205203</c:v>
                </c:pt>
                <c:pt idx="183">
                  <c:v>4654.5882594818277</c:v>
                </c:pt>
                <c:pt idx="184">
                  <c:v>4694.3612423241866</c:v>
                </c:pt>
                <c:pt idx="185">
                  <c:v>4733.8708279291786</c:v>
                </c:pt>
                <c:pt idx="186">
                  <c:v>4773.1187606493695</c:v>
                </c:pt>
                <c:pt idx="187">
                  <c:v>4812.1067732853207</c:v>
                </c:pt>
                <c:pt idx="188">
                  <c:v>4850.8365871620936</c:v>
                </c:pt>
                <c:pt idx="189">
                  <c:v>4889.3099122052454</c:v>
                </c:pt>
                <c:pt idx="190">
                  <c:v>4927.5284470163233</c:v>
                </c:pt>
                <c:pt idx="191">
                  <c:v>4965.4938789478574</c:v>
                </c:pt>
                <c:pt idx="192">
                  <c:v>5003.2078841778584</c:v>
                </c:pt>
                <c:pt idx="193">
                  <c:v>5040.6721277838196</c:v>
                </c:pt>
                <c:pt idx="194">
                  <c:v>5077.8882638162313</c:v>
                </c:pt>
                <c:pt idx="195">
                  <c:v>5114.8579353716068</c:v>
                </c:pt>
                <c:pt idx="196">
                  <c:v>5151.5827746650266</c:v>
                </c:pt>
                <c:pt idx="197">
                  <c:v>5188.0644031021984</c:v>
                </c:pt>
                <c:pt idx="198">
                  <c:v>5224.3044313510445</c:v>
                </c:pt>
                <c:pt idx="199">
                  <c:v>5260.3044594128123</c:v>
                </c:pt>
                <c:pt idx="200">
                  <c:v>5296.066076692714</c:v>
                </c:pt>
                <c:pt idx="201">
                  <c:v>5331.5908620701002</c:v>
                </c:pt>
                <c:pt idx="202">
                  <c:v>5366.8803839681659</c:v>
                </c:pt>
                <c:pt idx="203">
                  <c:v>5401.936200423198</c:v>
                </c:pt>
                <c:pt idx="204">
                  <c:v>5436.7598591533624</c:v>
                </c:pt>
                <c:pt idx="205">
                  <c:v>5471.3528976270354</c:v>
                </c:pt>
                <c:pt idx="206">
                  <c:v>5505.7168431306836</c:v>
                </c:pt>
                <c:pt idx="207">
                  <c:v>5539.8532128362949</c:v>
                </c:pt>
                <c:pt idx="208">
                  <c:v>5573.763513868359</c:v>
                </c:pt>
                <c:pt idx="209">
                  <c:v>5607.4492433704099</c:v>
                </c:pt>
                <c:pt idx="210">
                  <c:v>5640.9118885711223</c:v>
                </c:pt>
                <c:pt idx="211">
                  <c:v>5674.1529268499753</c:v>
                </c:pt>
                <c:pt idx="212">
                  <c:v>5707.1738258024789</c:v>
                </c:pt>
                <c:pt idx="213">
                  <c:v>5739.976043304966</c:v>
                </c:pt>
                <c:pt idx="214">
                  <c:v>5772.5610275789595</c:v>
                </c:pt>
                <c:pt idx="215">
                  <c:v>5804.9302172551124</c:v>
                </c:pt>
                <c:pt idx="216">
                  <c:v>5837.0850414367205</c:v>
                </c:pt>
                <c:pt idx="217">
                  <c:v>5869.0269197628213</c:v>
                </c:pt>
                <c:pt idx="218">
                  <c:v>5900.7572624708691</c:v>
                </c:pt>
                <c:pt idx="219">
                  <c:v>5932.2774704589956</c:v>
                </c:pt>
                <c:pt idx="220">
                  <c:v>5963.5889353478633</c:v>
                </c:pt>
                <c:pt idx="221">
                  <c:v>5994.6930395421023</c:v>
                </c:pt>
                <c:pt idx="222">
                  <c:v>6025.5911562913461</c:v>
                </c:pt>
                <c:pt idx="223">
                  <c:v>6056.2846497508599</c:v>
                </c:pt>
                <c:pt idx="224">
                  <c:v>6086.7748750417677</c:v>
                </c:pt>
                <c:pt idx="225">
                  <c:v>6117.063178310882</c:v>
                </c:pt>
                <c:pt idx="226">
                  <c:v>6147.1508967901345</c:v>
                </c:pt>
                <c:pt idx="227">
                  <c:v>6177.0393588556171</c:v>
                </c:pt>
                <c:pt idx="228">
                  <c:v>6206.7298840862286</c:v>
                </c:pt>
                <c:pt idx="229">
                  <c:v>6236.223783321936</c:v>
                </c:pt>
                <c:pt idx="230">
                  <c:v>6265.5223587216451</c:v>
                </c:pt>
                <c:pt idx="231">
                  <c:v>6294.6269038206938</c:v>
                </c:pt>
                <c:pt idx="232">
                  <c:v>6323.5387035879603</c:v>
                </c:pt>
                <c:pt idx="233">
                  <c:v>6352.2590344825967</c:v>
                </c:pt>
                <c:pt idx="234">
                  <c:v>6380.7891645103809</c:v>
                </c:pt>
                <c:pt idx="235">
                  <c:v>6409.1303532797028</c:v>
                </c:pt>
                <c:pt idx="236">
                  <c:v>6437.283852057175</c:v>
                </c:pt>
                <c:pt idx="237">
                  <c:v>6465.2509038228754</c:v>
                </c:pt>
                <c:pt idx="238">
                  <c:v>6493.0327433252269</c:v>
                </c:pt>
                <c:pt idx="239">
                  <c:v>6520.6305971355105</c:v>
                </c:pt>
                <c:pt idx="240">
                  <c:v>6548.0456837020174</c:v>
                </c:pt>
                <c:pt idx="241">
                  <c:v>6575.2792134038455</c:v>
                </c:pt>
                <c:pt idx="242">
                  <c:v>6602.3323886043363</c:v>
                </c:pt>
                <c:pt idx="243">
                  <c:v>6629.2064037041619</c:v>
                </c:pt>
                <c:pt idx="244">
                  <c:v>6655.902445194055</c:v>
                </c:pt>
                <c:pt idx="245">
                  <c:v>6682.4216917071935</c:v>
                </c:pt>
                <c:pt idx="246">
                  <c:v>6708.7653140712382</c:v>
                </c:pt>
                <c:pt idx="247">
                  <c:v>6734.9344753600244</c:v>
                </c:pt>
                <c:pt idx="248">
                  <c:v>6760.9303309449115</c:v>
                </c:pt>
                <c:pt idx="249">
                  <c:v>6786.7540285457926</c:v>
                </c:pt>
                <c:pt idx="250">
                  <c:v>6812.4067082817674</c:v>
                </c:pt>
                <c:pt idx="251">
                  <c:v>6837.8895027214776</c:v>
                </c:pt>
                <c:pt idx="252">
                  <c:v>6863.2035369331097</c:v>
                </c:pt>
                <c:pt idx="253">
                  <c:v>6888.3499285340695</c:v>
                </c:pt>
                <c:pt idx="254">
                  <c:v>6913.3297877403202</c:v>
                </c:pt>
                <c:pt idx="255">
                  <c:v>6938.1442174154045</c:v>
                </c:pt>
                <c:pt idx="256">
                  <c:v>6962.7943131191305</c:v>
                </c:pt>
                <c:pt idx="257">
                  <c:v>6987.2811631559443</c:v>
                </c:pt>
                <c:pt idx="258">
                  <c:v>7011.6058486229776</c:v>
                </c:pt>
                <c:pt idx="259">
                  <c:v>7035.7694434577788</c:v>
                </c:pt>
                <c:pt idx="260">
                  <c:v>7059.7730144857269</c:v>
                </c:pt>
                <c:pt idx="261">
                  <c:v>7083.6176214671323</c:v>
                </c:pt>
                <c:pt idx="262">
                  <c:v>7107.3043171440258</c:v>
                </c:pt>
                <c:pt idx="263">
                  <c:v>7130.834147286635</c:v>
                </c:pt>
                <c:pt idx="264">
                  <c:v>7154.2081507395578</c:v>
                </c:pt>
                <c:pt idx="265">
                  <c:v>7177.427359467627</c:v>
                </c:pt>
                <c:pt idx="266">
                  <c:v>7200.4927986014709</c:v>
                </c:pt>
                <c:pt idx="267">
                  <c:v>7223.4054864827722</c:v>
                </c:pt>
                <c:pt idx="268">
                  <c:v>7246.166434709231</c:v>
                </c:pt>
                <c:pt idx="269">
                  <c:v>7268.7766481792232</c:v>
                </c:pt>
                <c:pt idx="270">
                  <c:v>7291.2371251361692</c:v>
                </c:pt>
                <c:pt idx="271">
                  <c:v>7313.5488572126051</c:v>
                </c:pt>
                <c:pt idx="272">
                  <c:v>7335.712829473965</c:v>
                </c:pt>
                <c:pt idx="273">
                  <c:v>7357.7300204620715</c:v>
                </c:pt>
                <c:pt idx="274">
                  <c:v>7379.601402238336</c:v>
                </c:pt>
                <c:pt idx="275">
                  <c:v>7401.3279404266777</c:v>
                </c:pt>
                <c:pt idx="276">
                  <c:v>7422.9105942561564</c:v>
                </c:pt>
                <c:pt idx="277">
                  <c:v>7444.3503166033206</c:v>
                </c:pt>
                <c:pt idx="278">
                  <c:v>7465.6480540342791</c:v>
                </c:pt>
                <c:pt idx="279">
                  <c:v>7486.8047468464893</c:v>
                </c:pt>
                <c:pt idx="280">
                  <c:v>7507.8213291102738</c:v>
                </c:pt>
                <c:pt idx="281">
                  <c:v>7528.6987287100601</c:v>
                </c:pt>
                <c:pt idx="282">
                  <c:v>7549.4378673853444</c:v>
                </c:pt>
                <c:pt idx="283">
                  <c:v>7570.0396607713883</c:v>
                </c:pt>
                <c:pt idx="284">
                  <c:v>7590.5050184396441</c:v>
                </c:pt>
                <c:pt idx="285">
                  <c:v>7610.8348439379115</c:v>
                </c:pt>
                <c:pt idx="286">
                  <c:v>7631.0300348302299</c:v>
                </c:pt>
                <c:pt idx="287">
                  <c:v>7651.0914827365068</c:v>
                </c:pt>
                <c:pt idx="288">
                  <c:v>7671.0200733718812</c:v>
                </c:pt>
                <c:pt idx="289">
                  <c:v>7690.8166865858293</c:v>
                </c:pt>
                <c:pt idx="290">
                  <c:v>7710.4821964010089</c:v>
                </c:pt>
                <c:pt idx="291">
                  <c:v>7730.0174710518495</c:v>
                </c:pt>
                <c:pt idx="292">
                  <c:v>7749.4233730228834</c:v>
                </c:pt>
                <c:pt idx="293">
                  <c:v>7768.7007590868243</c:v>
                </c:pt>
                <c:pt idx="294">
                  <c:v>7787.8504803423948</c:v>
                </c:pt>
                <c:pt idx="295">
                  <c:v>7806.8733822519025</c:v>
                </c:pt>
                <c:pt idx="296">
                  <c:v>7825.7703046785655</c:v>
                </c:pt>
                <c:pt idx="297">
                  <c:v>7844.5420819235951</c:v>
                </c:pt>
                <c:pt idx="298">
                  <c:v>7863.1895427630279</c:v>
                </c:pt>
                <c:pt idx="299">
                  <c:v>7881.7135104843192</c:v>
                </c:pt>
                <c:pt idx="300">
                  <c:v>7900.1148029226879</c:v>
                </c:pt>
                <c:pt idx="301">
                  <c:v>7918.3942324972268</c:v>
                </c:pt>
                <c:pt idx="302">
                  <c:v>7936.5526062467679</c:v>
                </c:pt>
                <c:pt idx="303">
                  <c:v>7954.5907258655179</c:v>
                </c:pt>
                <c:pt idx="304">
                  <c:v>7972.5093877384479</c:v>
                </c:pt>
                <c:pt idx="305">
                  <c:v>7990.3093829764584</c:v>
                </c:pt>
                <c:pt idx="306">
                  <c:v>8007.9914974513031</c:v>
                </c:pt>
                <c:pt idx="307">
                  <c:v>8025.5565118302875</c:v>
                </c:pt>
                <c:pt idx="308">
                  <c:v>8043.0052016107356</c:v>
                </c:pt>
                <c:pt idx="309">
                  <c:v>8060.3383371542277</c:v>
                </c:pt>
                <c:pt idx="310">
                  <c:v>8077.5566837206106</c:v>
                </c:pt>
                <c:pt idx="311">
                  <c:v>8094.661001501785</c:v>
                </c:pt>
                <c:pt idx="312">
                  <c:v>8111.6520456552698</c:v>
                </c:pt>
                <c:pt idx="313">
                  <c:v>8128.5305663375393</c:v>
                </c:pt>
                <c:pt idx="314">
                  <c:v>8145.2973087371447</c:v>
                </c:pt>
                <c:pt idx="315">
                  <c:v>8161.9530131076135</c:v>
                </c:pt>
                <c:pt idx="316">
                  <c:v>8178.4984148001322</c:v>
                </c:pt>
                <c:pt idx="317">
                  <c:v>8194.9342442960115</c:v>
                </c:pt>
                <c:pt idx="318">
                  <c:v>8211.2612272389379</c:v>
                </c:pt>
                <c:pt idx="319">
                  <c:v>8227.4800844670117</c:v>
                </c:pt>
                <c:pt idx="320">
                  <c:v>8243.5915320445674</c:v>
                </c:pt>
                <c:pt idx="321">
                  <c:v>8259.596281293796</c:v>
                </c:pt>
                <c:pt idx="322">
                  <c:v>8275.4950388261423</c:v>
                </c:pt>
                <c:pt idx="323">
                  <c:v>8291.2885065735063</c:v>
                </c:pt>
                <c:pt idx="324">
                  <c:v>8306.9773818192316</c:v>
                </c:pt>
                <c:pt idx="325">
                  <c:v>8322.5623572288932</c:v>
                </c:pt>
                <c:pt idx="326">
                  <c:v>8338.0441208808734</c:v>
                </c:pt>
                <c:pt idx="327">
                  <c:v>8353.4233562967493</c:v>
                </c:pt>
                <c:pt idx="328">
                  <c:v>8368.7007424714593</c:v>
                </c:pt>
                <c:pt idx="329">
                  <c:v>8383.876953903291</c:v>
                </c:pt>
                <c:pt idx="330">
                  <c:v>8398.9526606236541</c:v>
                </c:pt>
                <c:pt idx="331">
                  <c:v>8413.9285282266628</c:v>
                </c:pt>
                <c:pt idx="332">
                  <c:v>8428.8052178985254</c:v>
                </c:pt>
                <c:pt idx="333">
                  <c:v>8443.5833864467331</c:v>
                </c:pt>
                <c:pt idx="334">
                  <c:v>8458.2636863290591</c:v>
                </c:pt>
                <c:pt idx="335">
                  <c:v>8472.8467656823632</c:v>
                </c:pt>
                <c:pt idx="336">
                  <c:v>8487.333268351209</c:v>
                </c:pt>
                <c:pt idx="337">
                  <c:v>8501.7238339162868</c:v>
                </c:pt>
                <c:pt idx="338">
                  <c:v>8516.0190977226557</c:v>
                </c:pt>
                <c:pt idx="339">
                  <c:v>8530.2196909077902</c:v>
                </c:pt>
                <c:pt idx="340">
                  <c:v>8544.3262404294474</c:v>
                </c:pt>
                <c:pt idx="341">
                  <c:v>8558.3393690933444</c:v>
                </c:pt>
                <c:pt idx="342">
                  <c:v>8572.2596955806603</c:v>
                </c:pt>
                <c:pt idx="343">
                  <c:v>8586.0878344753455</c:v>
                </c:pt>
                <c:pt idx="344">
                  <c:v>8599.8243962912566</c:v>
                </c:pt>
                <c:pt idx="345">
                  <c:v>8613.4699874991165</c:v>
                </c:pt>
                <c:pt idx="346">
                  <c:v>8627.0252105532818</c:v>
                </c:pt>
                <c:pt idx="347">
                  <c:v>8640.4906639183464</c:v>
                </c:pt>
                <c:pt idx="348">
                  <c:v>8653.866942095563</c:v>
                </c:pt>
                <c:pt idx="349">
                  <c:v>8667.154635649089</c:v>
                </c:pt>
                <c:pt idx="350">
                  <c:v>8680.3543312320617</c:v>
                </c:pt>
                <c:pt idx="351">
                  <c:v>8693.466611612499</c:v>
                </c:pt>
                <c:pt idx="352">
                  <c:v>8706.4920556990255</c:v>
                </c:pt>
                <c:pt idx="353">
                  <c:v>8719.4312385664361</c:v>
                </c:pt>
                <c:pt idx="354">
                  <c:v>8732.2847314810824</c:v>
                </c:pt>
                <c:pt idx="355">
                  <c:v>8745.0531019260943</c:v>
                </c:pt>
                <c:pt idx="356">
                  <c:v>8757.7369136264388</c:v>
                </c:pt>
                <c:pt idx="357">
                  <c:v>8770.3367265737998</c:v>
                </c:pt>
                <c:pt idx="358">
                  <c:v>8782.8530970513111</c:v>
                </c:pt>
                <c:pt idx="359">
                  <c:v>8795.2865776581111</c:v>
                </c:pt>
                <c:pt idx="360">
                  <c:v>8807.6377173337387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00-194D-9B34-ED57D898CF32}"/>
            </c:ext>
          </c:extLst>
        </c:ser>
        <c:ser>
          <c:idx val="3"/>
          <c:order val="2"/>
          <c:tx>
            <c:strRef>
              <c:f>NPV!$U$1</c:f>
              <c:strCache>
                <c:ptCount val="1"/>
                <c:pt idx="0">
                  <c:v>4.50%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NPV!$U$2:$U$362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-9600</c:v>
                </c:pt>
                <c:pt idx="1">
                  <c:v>-9461.5002333655539</c:v>
                </c:pt>
                <c:pt idx="2">
                  <c:v>-9323.9176837286868</c:v>
                </c:pt>
                <c:pt idx="3">
                  <c:v>-9187.2462768046462</c:v>
                </c:pt>
                <c:pt idx="4">
                  <c:v>-9051.4799785357318</c:v>
                </c:pt>
                <c:pt idx="5">
                  <c:v>-8916.6127948248904</c:v>
                </c:pt>
                <c:pt idx="6">
                  <c:v>-8782.6387712710748</c:v>
                </c:pt>
                <c:pt idx="7">
                  <c:v>-8649.5519929063557</c:v>
                </c:pt>
                <c:pt idx="8">
                  <c:v>-8517.3465839347809</c:v>
                </c:pt>
                <c:pt idx="9">
                  <c:v>-8386.0167074729525</c:v>
                </c:pt>
                <c:pt idx="10">
                  <c:v>-8255.5565652923269</c:v>
                </c:pt>
                <c:pt idx="11">
                  <c:v>-8125.960397563229</c:v>
                </c:pt>
                <c:pt idx="12">
                  <c:v>-7997.2224826005495</c:v>
                </c:pt>
                <c:pt idx="13">
                  <c:v>-7869.3371366111323</c:v>
                </c:pt>
                <c:pt idx="14">
                  <c:v>-7742.2987134428377</c:v>
                </c:pt>
                <c:pt idx="15">
                  <c:v>-7616.1016043352602</c:v>
                </c:pt>
                <c:pt idx="16">
                  <c:v>-7490.7402376721038</c:v>
                </c:pt>
                <c:pt idx="17">
                  <c:v>-7366.2090787351935</c:v>
                </c:pt>
                <c:pt idx="18">
                  <c:v>-7242.5026294601166</c:v>
                </c:pt>
                <c:pt idx="19">
                  <c:v>-7119.6154281934841</c:v>
                </c:pt>
                <c:pt idx="20">
                  <c:v>-6997.5420494517957</c:v>
                </c:pt>
                <c:pt idx="21">
                  <c:v>-6876.2771036819067</c:v>
                </c:pt>
                <c:pt idx="22">
                  <c:v>-6755.8152370230764</c:v>
                </c:pt>
                <c:pt idx="23">
                  <c:v>-6636.1511310705964</c:v>
                </c:pt>
                <c:pt idx="24">
                  <c:v>-6517.2795026409804</c:v>
                </c:pt>
                <c:pt idx="25">
                  <c:v>-6399.1951035387128</c:v>
                </c:pt>
                <c:pt idx="26">
                  <c:v>-6281.8927203245394</c:v>
                </c:pt>
                <c:pt idx="27">
                  <c:v>-6165.3671740852942</c:v>
                </c:pt>
                <c:pt idx="28">
                  <c:v>-6049.6133202052497</c:v>
                </c:pt>
                <c:pt idx="29">
                  <c:v>-5934.62604813898</c:v>
                </c:pt>
                <c:pt idx="30">
                  <c:v>-5820.4002811857326</c:v>
                </c:pt>
                <c:pt idx="31">
                  <c:v>-5706.9309762652883</c:v>
                </c:pt>
                <c:pt idx="32">
                  <c:v>-5594.2131236953101</c:v>
                </c:pt>
                <c:pt idx="33">
                  <c:v>-5482.2417469701659</c:v>
                </c:pt>
                <c:pt idx="34">
                  <c:v>-5371.011902541215</c:v>
                </c:pt>
                <c:pt idx="35">
                  <c:v>-5260.5186795985483</c:v>
                </c:pt>
                <c:pt idx="36">
                  <c:v>-5150.757199854178</c:v>
                </c:pt>
                <c:pt idx="37">
                  <c:v>-5041.7226173266572</c:v>
                </c:pt>
                <c:pt idx="38">
                  <c:v>-4933.4101181271335</c:v>
                </c:pt>
                <c:pt idx="39">
                  <c:v>-4825.8149202468121</c:v>
                </c:pt>
                <c:pt idx="40">
                  <c:v>-4718.9322733458303</c:v>
                </c:pt>
                <c:pt idx="41">
                  <c:v>-4612.7574585435304</c:v>
                </c:pt>
                <c:pt idx="42">
                  <c:v>-4507.2857882101198</c:v>
                </c:pt>
                <c:pt idx="43">
                  <c:v>-4402.5126057597117</c:v>
                </c:pt>
                <c:pt idx="44">
                  <c:v>-4298.4332854447375</c:v>
                </c:pt>
                <c:pt idx="45">
                  <c:v>-4195.0432321517164</c:v>
                </c:pt>
                <c:pt idx="46">
                  <c:v>-4092.3378811983844</c:v>
                </c:pt>
                <c:pt idx="47">
                  <c:v>-3990.3126981321602</c:v>
                </c:pt>
                <c:pt idx="48">
                  <c:v>-3888.9631785299512</c:v>
                </c:pt>
                <c:pt idx="49">
                  <c:v>-3788.2848477992798</c:v>
                </c:pt>
                <c:pt idx="50">
                  <c:v>-3688.2732609807322</c:v>
                </c:pt>
                <c:pt idx="51">
                  <c:v>-3588.9240025517111</c:v>
                </c:pt>
                <c:pt idx="52">
                  <c:v>-3490.2326862314917</c:v>
                </c:pt>
                <c:pt idx="53">
                  <c:v>-3392.1949547875652</c:v>
                </c:pt>
                <c:pt idx="54">
                  <c:v>-3294.806479843267</c:v>
                </c:pt>
                <c:pt idx="55">
                  <c:v>-3198.0629616866795</c:v>
                </c:pt>
                <c:pt idx="56">
                  <c:v>-3101.9601290807977</c:v>
                </c:pt>
                <c:pt idx="57">
                  <c:v>-3006.4937390749551</c:v>
                </c:pt>
                <c:pt idx="58">
                  <c:v>-2911.6595768174957</c:v>
                </c:pt>
                <c:pt idx="59">
                  <c:v>-2817.4534553696881</c:v>
                </c:pt>
                <c:pt idx="60">
                  <c:v>-2723.8712155208727</c:v>
                </c:pt>
                <c:pt idx="61">
                  <c:v>-2630.908725604831</c:v>
                </c:pt>
                <c:pt idx="62">
                  <c:v>-2538.5618813173724</c:v>
                </c:pt>
                <c:pt idx="63">
                  <c:v>-2446.8266055351287</c:v>
                </c:pt>
                <c:pt idx="64">
                  <c:v>-2355.6988481355488</c:v>
                </c:pt>
                <c:pt idx="65">
                  <c:v>-2265.1745858180852</c:v>
                </c:pt>
                <c:pt idx="66">
                  <c:v>-2175.2498219265653</c:v>
                </c:pt>
                <c:pt idx="67">
                  <c:v>-2085.9205862727376</c:v>
                </c:pt>
                <c:pt idx="68">
                  <c:v>-1997.182934960988</c:v>
                </c:pt>
                <c:pt idx="69">
                  <c:v>-1909.0329502142167</c:v>
                </c:pt>
                <c:pt idx="70">
                  <c:v>-1821.4667402008679</c:v>
                </c:pt>
                <c:pt idx="71">
                  <c:v>-1734.4804388631042</c:v>
                </c:pt>
                <c:pt idx="72">
                  <c:v>-1648.0702057461203</c:v>
                </c:pt>
                <c:pt idx="73">
                  <c:v>-1562.2322258285867</c:v>
                </c:pt>
                <c:pt idx="74">
                  <c:v>-1476.9627093542156</c:v>
                </c:pt>
                <c:pt idx="75">
                  <c:v>-1392.2578916644429</c:v>
                </c:pt>
                <c:pt idx="76">
                  <c:v>-1308.1140330322185</c:v>
                </c:pt>
                <c:pt idx="77">
                  <c:v>-1224.5274184968962</c:v>
                </c:pt>
                <c:pt idx="78">
                  <c:v>-1141.4943577002184</c:v>
                </c:pt>
                <c:pt idx="79">
                  <c:v>-1059.0111847233861</c:v>
                </c:pt>
                <c:pt idx="80">
                  <c:v>-977.07425792520837</c:v>
                </c:pt>
                <c:pt idx="81">
                  <c:v>-895.67995978132319</c:v>
                </c:pt>
                <c:pt idx="82">
                  <c:v>-814.8246967244836</c:v>
                </c:pt>
                <c:pt idx="83">
                  <c:v>-734.50489898590115</c:v>
                </c:pt>
                <c:pt idx="84">
                  <c:v>-654.71702043764049</c:v>
                </c:pt>
                <c:pt idx="85">
                  <c:v>-575.45753843605701</c:v>
                </c:pt>
                <c:pt idx="86">
                  <c:v>-496.72295366627208</c:v>
                </c:pt>
                <c:pt idx="87">
                  <c:v>-418.50978998767778</c:v>
                </c:pt>
                <c:pt idx="88">
                  <c:v>-340.81459428046492</c:v>
                </c:pt>
                <c:pt idx="89">
                  <c:v>-263.63393629316738</c:v>
                </c:pt>
                <c:pt idx="90">
                  <c:v>-186.96440849121618</c:v>
                </c:pt>
                <c:pt idx="91">
                  <c:v>-110.80262590649642</c:v>
                </c:pt>
                <c:pt idx="92">
                  <c:v>-35.145225987900631</c:v>
                </c:pt>
                <c:pt idx="93">
                  <c:v>40.011131547128301</c:v>
                </c:pt>
                <c:pt idx="94">
                  <c:v>114.66976486007096</c:v>
                </c:pt>
                <c:pt idx="95">
                  <c:v>188.83397013782857</c:v>
                </c:pt>
                <c:pt idx="96">
                  <c:v>262.50702173825005</c:v>
                </c:pt>
                <c:pt idx="97">
                  <c:v>335.69217233469521</c:v>
                </c:pt>
                <c:pt idx="98">
                  <c:v>408.39265305964074</c:v>
                </c:pt>
                <c:pt idx="99">
                  <c:v>480.61167364733501</c:v>
                </c:pt>
                <c:pt idx="100">
                  <c:v>552.35242257550817</c:v>
                </c:pt>
                <c:pt idx="101">
                  <c:v>623.61806720614368</c:v>
                </c:pt>
                <c:pt idx="102">
                  <c:v>694.41175392531807</c:v>
                </c:pt>
                <c:pt idx="103">
                  <c:v>764.73660828211382</c:v>
                </c:pt>
                <c:pt idx="104">
                  <c:v>834.59573512661291</c:v>
                </c:pt>
                <c:pt idx="105">
                  <c:v>903.99221874697628</c:v>
                </c:pt>
                <c:pt idx="106">
                  <c:v>972.92912300561534</c:v>
                </c:pt>
                <c:pt idx="107">
                  <c:v>1041.4094914744621</c:v>
                </c:pt>
                <c:pt idx="108">
                  <c:v>1109.4363475693431</c:v>
                </c:pt>
                <c:pt idx="109">
                  <c:v>1177.0126946834632</c:v>
                </c:pt>
                <c:pt idx="110">
                  <c:v>1244.1415163200063</c:v>
                </c:pt>
                <c:pt idx="111">
                  <c:v>1310.8257762238572</c:v>
                </c:pt>
                <c:pt idx="112">
                  <c:v>1377.0684185124508</c:v>
                </c:pt>
                <c:pt idx="113">
                  <c:v>1442.8723678057556</c:v>
                </c:pt>
                <c:pt idx="114">
                  <c:v>1508.2405293553961</c:v>
                </c:pt>
                <c:pt idx="115">
                  <c:v>1573.1757891729198</c:v>
                </c:pt>
                <c:pt idx="116">
                  <c:v>1637.681014157215</c:v>
                </c:pt>
                <c:pt idx="117">
                  <c:v>1701.7590522210844</c:v>
                </c:pt>
                <c:pt idx="118">
                  <c:v>1765.412732416981</c:v>
                </c:pt>
                <c:pt idx="119">
                  <c:v>1828.6448650619116</c:v>
                </c:pt>
                <c:pt idx="120">
                  <c:v>1891.4582418615114</c:v>
                </c:pt>
                <c:pt idx="121">
                  <c:v>1953.8556360332993</c:v>
                </c:pt>
                <c:pt idx="122">
                  <c:v>2015.839802429115</c:v>
                </c:pt>
                <c:pt idx="123">
                  <c:v>2077.4134776567466</c:v>
                </c:pt>
                <c:pt idx="124">
                  <c:v>2138.5793802007515</c:v>
                </c:pt>
                <c:pt idx="125">
                  <c:v>2199.3402105424784</c:v>
                </c:pt>
                <c:pt idx="126">
                  <c:v>2259.6986512792932</c:v>
                </c:pt>
                <c:pt idx="127">
                  <c:v>2319.6573672430163</c:v>
                </c:pt>
                <c:pt idx="128">
                  <c:v>2379.2190056175759</c:v>
                </c:pt>
                <c:pt idx="129">
                  <c:v>2438.3861960558802</c:v>
                </c:pt>
                <c:pt idx="130">
                  <c:v>2497.1615507959173</c:v>
                </c:pt>
                <c:pt idx="131">
                  <c:v>2555.5476647760865</c:v>
                </c:pt>
                <c:pt idx="132">
                  <c:v>2613.5471157497645</c:v>
                </c:pt>
                <c:pt idx="133">
                  <c:v>2671.1624643991136</c:v>
                </c:pt>
                <c:pt idx="134">
                  <c:v>2728.396254448136</c:v>
                </c:pt>
                <c:pt idx="135">
                  <c:v>2785.2510127749792</c:v>
                </c:pt>
                <c:pt idx="136">
                  <c:v>2841.7292495234992</c:v>
                </c:pt>
                <c:pt idx="137">
                  <c:v>2897.8334582140819</c:v>
                </c:pt>
                <c:pt idx="138">
                  <c:v>2953.5661158537337</c:v>
                </c:pt>
                <c:pt idx="139">
                  <c:v>3008.9296830454405</c:v>
                </c:pt>
                <c:pt idx="140">
                  <c:v>3063.926604096805</c:v>
                </c:pt>
                <c:pt idx="141">
                  <c:v>3118.5593071279618</c:v>
                </c:pt>
                <c:pt idx="142">
                  <c:v>3172.8302041787797</c:v>
                </c:pt>
                <c:pt idx="143">
                  <c:v>3226.7416913153538</c:v>
                </c:pt>
                <c:pt idx="144">
                  <c:v>3280.296148735792</c:v>
                </c:pt>
                <c:pt idx="145">
                  <c:v>3333.4959408753002</c:v>
                </c:pt>
                <c:pt idx="146">
                  <c:v>3386.3434165105732</c:v>
                </c:pt>
                <c:pt idx="147">
                  <c:v>3438.840908863493</c:v>
                </c:pt>
                <c:pt idx="148">
                  <c:v>3490.990735704142</c:v>
                </c:pt>
                <c:pt idx="149">
                  <c:v>3542.7951994531313</c:v>
                </c:pt>
                <c:pt idx="150">
                  <c:v>3594.2565872832529</c:v>
                </c:pt>
                <c:pt idx="151">
                  <c:v>3645.3771712204598</c:v>
                </c:pt>
                <c:pt idx="152">
                  <c:v>3696.1592082441753</c:v>
                </c:pt>
                <c:pt idx="153">
                  <c:v>3746.6049403869392</c:v>
                </c:pt>
                <c:pt idx="154">
                  <c:v>3796.7165948333932</c:v>
                </c:pt>
                <c:pt idx="155">
                  <c:v>3846.4963840186124</c:v>
                </c:pt>
                <c:pt idx="156">
                  <c:v>3895.9465057257839</c:v>
                </c:pt>
                <c:pt idx="157">
                  <c:v>3945.0691431832388</c:v>
                </c:pt>
                <c:pt idx="158">
                  <c:v>3993.8664651608433</c:v>
                </c:pt>
                <c:pt idx="159">
                  <c:v>4042.3406260657484</c:v>
                </c:pt>
                <c:pt idx="160">
                  <c:v>4090.4937660375085</c:v>
                </c:pt>
                <c:pt idx="161">
                  <c:v>4138.3280110425685</c:v>
                </c:pt>
                <c:pt idx="162">
                  <c:v>4185.8454729681243</c:v>
                </c:pt>
                <c:pt idx="163">
                  <c:v>4233.0482497153653</c:v>
                </c:pt>
                <c:pt idx="164">
                  <c:v>4279.9384252920945</c:v>
                </c:pt>
                <c:pt idx="165">
                  <c:v>4326.5180699047396</c:v>
                </c:pt>
                <c:pt idx="166">
                  <c:v>4372.7892400497512</c:v>
                </c:pt>
                <c:pt idx="167">
                  <c:v>4418.753978604399</c:v>
                </c:pt>
                <c:pt idx="168">
                  <c:v>4464.4143149169622</c:v>
                </c:pt>
                <c:pt idx="169">
                  <c:v>4509.7722648963299</c:v>
                </c:pt>
                <c:pt idx="170">
                  <c:v>4554.8298311010003</c:v>
                </c:pt>
                <c:pt idx="171">
                  <c:v>4599.5890028274935</c:v>
                </c:pt>
                <c:pt idx="172">
                  <c:v>4644.0517561981824</c:v>
                </c:pt>
                <c:pt idx="173">
                  <c:v>4688.2200542485352</c:v>
                </c:pt>
                <c:pt idx="174">
                  <c:v>4732.0958470137866</c:v>
                </c:pt>
                <c:pt idx="175">
                  <c:v>4775.6810716150294</c:v>
                </c:pt>
                <c:pt idx="176">
                  <c:v>4818.9776523447408</c:v>
                </c:pt>
                <c:pt idx="177">
                  <c:v>4861.9875007517394</c:v>
                </c:pt>
                <c:pt idx="178">
                  <c:v>4904.7125157255787</c:v>
                </c:pt>
                <c:pt idx="179">
                  <c:v>4947.1545835803863</c:v>
                </c:pt>
                <c:pt idx="180">
                  <c:v>4989.315578138142</c:v>
                </c:pt>
                <c:pt idx="181">
                  <c:v>5031.1973608114095</c:v>
                </c:pt>
                <c:pt idx="182">
                  <c:v>5072.801780685516</c:v>
                </c:pt>
                <c:pt idx="183">
                  <c:v>5114.130674600191</c:v>
                </c:pt>
                <c:pt idx="184">
                  <c:v>5155.1858672306635</c:v>
                </c:pt>
                <c:pt idx="185">
                  <c:v>5195.969171168219</c:v>
                </c:pt>
                <c:pt idx="186">
                  <c:v>5236.4823870002274</c:v>
                </c:pt>
                <c:pt idx="187">
                  <c:v>5276.7273033896399</c:v>
                </c:pt>
                <c:pt idx="188">
                  <c:v>5316.7056971539569</c:v>
                </c:pt>
                <c:pt idx="189">
                  <c:v>5356.419333343676</c:v>
                </c:pt>
                <c:pt idx="190">
                  <c:v>5395.8699653202184</c:v>
                </c:pt>
                <c:pt idx="191">
                  <c:v>5435.0593348333396</c:v>
                </c:pt>
                <c:pt idx="192">
                  <c:v>5473.9891720980295</c:v>
                </c:pt>
                <c:pt idx="193">
                  <c:v>5512.6611958709</c:v>
                </c:pt>
                <c:pt idx="194">
                  <c:v>5551.0771135260693</c:v>
                </c:pt>
                <c:pt idx="195">
                  <c:v>5589.238621130542</c:v>
                </c:pt>
                <c:pt idx="196">
                  <c:v>5627.1474035190913</c:v>
                </c:pt>
                <c:pt idx="197">
                  <c:v>5664.8051343686438</c:v>
                </c:pt>
                <c:pt idx="198">
                  <c:v>5702.2134762721726</c:v>
                </c:pt>
                <c:pt idx="199">
                  <c:v>5739.374080812102</c:v>
                </c:pt>
                <c:pt idx="200">
                  <c:v>5776.2885886332242</c:v>
                </c:pt>
                <c:pt idx="201">
                  <c:v>5812.958629515133</c:v>
                </c:pt>
                <c:pt idx="202">
                  <c:v>5849.3858224441819</c:v>
                </c:pt>
                <c:pt idx="203">
                  <c:v>5885.571775684959</c:v>
                </c:pt>
                <c:pt idx="204">
                  <c:v>5921.5180868512934</c:v>
                </c:pt>
                <c:pt idx="205">
                  <c:v>5957.2263429767918</c:v>
                </c:pt>
                <c:pt idx="206">
                  <c:v>5992.6981205849024</c:v>
                </c:pt>
                <c:pt idx="207">
                  <c:v>6027.9349857585221</c:v>
                </c:pt>
                <c:pt idx="208">
                  <c:v>6062.9384942091383</c:v>
                </c:pt>
                <c:pt idx="209">
                  <c:v>6097.7101913455117</c:v>
                </c:pt>
                <c:pt idx="210">
                  <c:v>6132.2516123419091</c:v>
                </c:pt>
                <c:pt idx="211">
                  <c:v>6166.5642822058799</c:v>
                </c:pt>
                <c:pt idx="212">
                  <c:v>6200.6497158455859</c:v>
                </c:pt>
                <c:pt idx="213">
                  <c:v>6234.5094181366849</c:v>
                </c:pt>
                <c:pt idx="214">
                  <c:v>6268.1448839887698</c:v>
                </c:pt>
                <c:pt idx="215">
                  <c:v>6301.5575984113711</c:v>
                </c:pt>
                <c:pt idx="216">
                  <c:v>6334.7490365795175</c:v>
                </c:pt>
                <c:pt idx="217">
                  <c:v>6367.7206638988682</c:v>
                </c:pt>
                <c:pt idx="218">
                  <c:v>6400.4739360704089</c:v>
                </c:pt>
                <c:pt idx="219">
                  <c:v>6433.010299154721</c:v>
                </c:pt>
                <c:pt idx="220">
                  <c:v>6465.3311896358255</c:v>
                </c:pt>
                <c:pt idx="221">
                  <c:v>6497.4380344846049</c:v>
                </c:pt>
                <c:pt idx="222">
                  <c:v>6529.3322512218028</c:v>
                </c:pt>
                <c:pt idx="223">
                  <c:v>6561.0152479806093</c:v>
                </c:pt>
                <c:pt idx="224">
                  <c:v>6592.4884235688269</c:v>
                </c:pt>
                <c:pt idx="225">
                  <c:v>6623.7531675306327</c:v>
                </c:pt>
                <c:pt idx="226">
                  <c:v>6654.8108602079237</c:v>
                </c:pt>
                <c:pt idx="227">
                  <c:v>6685.6628728012593</c:v>
                </c:pt>
                <c:pt idx="228">
                  <c:v>6716.3105674303997</c:v>
                </c:pt>
                <c:pt idx="229">
                  <c:v>6746.7552971944469</c:v>
                </c:pt>
                <c:pt idx="230">
                  <c:v>6776.9984062315798</c:v>
                </c:pt>
                <c:pt idx="231">
                  <c:v>6807.0412297784005</c:v>
                </c:pt>
                <c:pt idx="232">
                  <c:v>6836.8850942288846</c:v>
                </c:pt>
                <c:pt idx="233">
                  <c:v>6866.531317192942</c:v>
                </c:pt>
                <c:pt idx="234">
                  <c:v>6895.9812075545879</c:v>
                </c:pt>
                <c:pt idx="235">
                  <c:v>6925.2360655297334</c:v>
                </c:pt>
                <c:pt idx="236">
                  <c:v>6954.297182723586</c:v>
                </c:pt>
                <c:pt idx="237">
                  <c:v>6983.1658421876782</c:v>
                </c:pt>
                <c:pt idx="238">
                  <c:v>7011.8433184765117</c:v>
                </c:pt>
                <c:pt idx="239">
                  <c:v>7040.3308777038301</c:v>
                </c:pt>
                <c:pt idx="240">
                  <c:v>7068.6297775985167</c:v>
                </c:pt>
                <c:pt idx="241">
                  <c:v>7096.7412675601263</c:v>
                </c:pt>
                <c:pt idx="242">
                  <c:v>7124.6665887140425</c:v>
                </c:pt>
                <c:pt idx="243">
                  <c:v>7152.4069739662773</c:v>
                </c:pt>
                <c:pt idx="244">
                  <c:v>7179.9636480579011</c:v>
                </c:pt>
                <c:pt idx="245">
                  <c:v>7207.337827619117</c:v>
                </c:pt>
                <c:pt idx="246">
                  <c:v>7234.5307212229736</c:v>
                </c:pt>
                <c:pt idx="247">
                  <c:v>7261.5435294387253</c:v>
                </c:pt>
                <c:pt idx="248">
                  <c:v>7288.3774448848362</c:v>
                </c:pt>
                <c:pt idx="249">
                  <c:v>7315.0336522816351</c:v>
                </c:pt>
                <c:pt idx="250">
                  <c:v>7341.5133285036209</c:v>
                </c:pt>
                <c:pt idx="251">
                  <c:v>7367.8176426314212</c:v>
                </c:pt>
                <c:pt idx="252">
                  <c:v>7393.9477560034084</c:v>
                </c:pt>
                <c:pt idx="253">
                  <c:v>7419.9048222669717</c:v>
                </c:pt>
                <c:pt idx="254">
                  <c:v>7445.6899874294522</c:v>
                </c:pt>
                <c:pt idx="255">
                  <c:v>7471.3043899087379</c:v>
                </c:pt>
                <c:pt idx="256">
                  <c:v>7496.7491605835248</c:v>
                </c:pt>
                <c:pt idx="257">
                  <c:v>7522.0254228432468</c:v>
                </c:pt>
                <c:pt idx="258">
                  <c:v>7547.1342926376728</c:v>
                </c:pt>
                <c:pt idx="259">
                  <c:v>7572.0768785261753</c:v>
                </c:pt>
                <c:pt idx="260">
                  <c:v>7596.8542817266743</c:v>
                </c:pt>
                <c:pt idx="261">
                  <c:v>7621.4675961642561</c:v>
                </c:pt>
                <c:pt idx="262">
                  <c:v>7645.9179085194701</c:v>
                </c:pt>
                <c:pt idx="263">
                  <c:v>7670.2062982763046</c:v>
                </c:pt>
                <c:pt idx="264">
                  <c:v>7694.3338377698492</c:v>
                </c:pt>
                <c:pt idx="265">
                  <c:v>7718.3015922336353</c:v>
                </c:pt>
                <c:pt idx="266">
                  <c:v>7742.1106198466678</c:v>
                </c:pt>
                <c:pt idx="267">
                  <c:v>7765.7619717801435</c:v>
                </c:pt>
                <c:pt idx="268">
                  <c:v>7789.2566922438609</c:v>
                </c:pt>
                <c:pt idx="269">
                  <c:v>7812.5958185323225</c:v>
                </c:pt>
                <c:pt idx="270">
                  <c:v>7835.7803810705291</c:v>
                </c:pt>
                <c:pt idx="271">
                  <c:v>7858.8114034594764</c:v>
                </c:pt>
                <c:pt idx="272">
                  <c:v>7881.6899025213443</c:v>
                </c:pt>
                <c:pt idx="273">
                  <c:v>7904.4168883443917</c:v>
                </c:pt>
                <c:pt idx="274">
                  <c:v>7926.9933643275517</c:v>
                </c:pt>
                <c:pt idx="275">
                  <c:v>7949.4203272247305</c:v>
                </c:pt>
                <c:pt idx="276">
                  <c:v>7971.6987671888155</c:v>
                </c:pt>
                <c:pt idx="277">
                  <c:v>7993.8296678153902</c:v>
                </c:pt>
                <c:pt idx="278">
                  <c:v>8015.8140061861595</c:v>
                </c:pt>
                <c:pt idx="279">
                  <c:v>8037.6527529120895</c:v>
                </c:pt>
                <c:pt idx="280">
                  <c:v>8059.3468721762583</c:v>
                </c:pt>
                <c:pt idx="281">
                  <c:v>8080.897321776426</c:v>
                </c:pt>
                <c:pt idx="282">
                  <c:v>8102.3050531673207</c:v>
                </c:pt>
                <c:pt idx="283">
                  <c:v>8123.5710115026468</c:v>
                </c:pt>
                <c:pt idx="284">
                  <c:v>8144.6961356768115</c:v>
                </c:pt>
                <c:pt idx="285">
                  <c:v>8165.6813583663788</c:v>
                </c:pt>
                <c:pt idx="286">
                  <c:v>8186.5276060712476</c:v>
                </c:pt>
                <c:pt idx="287">
                  <c:v>8207.2357991555546</c:v>
                </c:pt>
                <c:pt idx="288">
                  <c:v>8227.8068518883101</c:v>
                </c:pt>
                <c:pt idx="289">
                  <c:v>8248.2416724837622</c:v>
                </c:pt>
                <c:pt idx="290">
                  <c:v>8268.5411631414954</c:v>
                </c:pt>
                <c:pt idx="291">
                  <c:v>8288.7062200862638</c:v>
                </c:pt>
                <c:pt idx="292">
                  <c:v>8308.7377336075569</c:v>
                </c:pt>
                <c:pt idx="293">
                  <c:v>8328.6365880989069</c:v>
                </c:pt>
                <c:pt idx="294">
                  <c:v>8348.4036620969382</c:v>
                </c:pt>
                <c:pt idx="295">
                  <c:v>8368.0398283201466</c:v>
                </c:pt>
                <c:pt idx="296">
                  <c:v>8387.5459537074403</c:v>
                </c:pt>
                <c:pt idx="297">
                  <c:v>8406.9228994564073</c:v>
                </c:pt>
                <c:pt idx="298">
                  <c:v>8426.171521061342</c:v>
                </c:pt>
                <c:pt idx="299">
                  <c:v>8445.2926683510123</c:v>
                </c:pt>
                <c:pt idx="300">
                  <c:v>8464.2871855261819</c:v>
                </c:pt>
                <c:pt idx="301">
                  <c:v>8483.15591119688</c:v>
                </c:pt>
                <c:pt idx="302">
                  <c:v>8501.8996784194278</c:v>
                </c:pt>
                <c:pt idx="303">
                  <c:v>8520.5193147332175</c:v>
                </c:pt>
                <c:pt idx="304">
                  <c:v>8539.0156421972461</c:v>
                </c:pt>
                <c:pt idx="305">
                  <c:v>8557.3894774264136</c:v>
                </c:pt>
                <c:pt idx="306">
                  <c:v>8575.6416316275736</c:v>
                </c:pt>
                <c:pt idx="307">
                  <c:v>8593.772910635349</c:v>
                </c:pt>
                <c:pt idx="308">
                  <c:v>8611.7841149477081</c:v>
                </c:pt>
                <c:pt idx="309">
                  <c:v>8629.6760397613089</c:v>
                </c:pt>
                <c:pt idx="310">
                  <c:v>8647.4494750066078</c:v>
                </c:pt>
                <c:pt idx="311">
                  <c:v>8665.1052053827334</c:v>
                </c:pt>
                <c:pt idx="312">
                  <c:v>8682.6440103921286</c:v>
                </c:pt>
                <c:pt idx="313">
                  <c:v>8700.0666643749719</c:v>
                </c:pt>
                <c:pt idx="314">
                  <c:v>8717.3739365433594</c:v>
                </c:pt>
                <c:pt idx="315">
                  <c:v>8734.5665910152675</c:v>
                </c:pt>
                <c:pt idx="316">
                  <c:v>8751.6453868482895</c:v>
                </c:pt>
                <c:pt idx="317">
                  <c:v>8768.6110780731451</c:v>
                </c:pt>
                <c:pt idx="318">
                  <c:v>8785.4644137269752</c:v>
                </c:pt>
                <c:pt idx="319">
                  <c:v>8802.2061378864091</c:v>
                </c:pt>
                <c:pt idx="320">
                  <c:v>8818.8369897004159</c:v>
                </c:pt>
                <c:pt idx="321">
                  <c:v>8835.3577034229402</c:v>
                </c:pt>
                <c:pt idx="322">
                  <c:v>8851.7690084453152</c:v>
                </c:pt>
                <c:pt idx="323">
                  <c:v>8868.0716293284695</c:v>
                </c:pt>
                <c:pt idx="324">
                  <c:v>8884.266285834914</c:v>
                </c:pt>
                <c:pt idx="325">
                  <c:v>8900.3536929605216</c:v>
                </c:pt>
                <c:pt idx="326">
                  <c:v>8916.3345609660919</c:v>
                </c:pt>
                <c:pt idx="327">
                  <c:v>8932.2095954087108</c:v>
                </c:pt>
                <c:pt idx="328">
                  <c:v>8947.9794971729025</c:v>
                </c:pt>
                <c:pt idx="329">
                  <c:v>8963.6449625015684</c:v>
                </c:pt>
                <c:pt idx="330">
                  <c:v>8979.206683026734</c:v>
                </c:pt>
                <c:pt idx="331">
                  <c:v>8994.6653458000765</c:v>
                </c:pt>
                <c:pt idx="332">
                  <c:v>9010.0216333232656</c:v>
                </c:pt>
                <c:pt idx="333">
                  <c:v>9025.2762235780883</c:v>
                </c:pt>
                <c:pt idx="334">
                  <c:v>9040.4297900563888</c:v>
                </c:pt>
                <c:pt idx="335">
                  <c:v>9055.4830017898003</c:v>
                </c:pt>
                <c:pt idx="336">
                  <c:v>9070.4365233792814</c:v>
                </c:pt>
                <c:pt idx="337">
                  <c:v>9085.2910150244625</c:v>
                </c:pt>
                <c:pt idx="338">
                  <c:v>9100.0471325527869</c:v>
                </c:pt>
                <c:pt idx="339">
                  <c:v>9114.7055274484737</c:v>
                </c:pt>
                <c:pt idx="340">
                  <c:v>9129.2668468812753</c:v>
                </c:pt>
                <c:pt idx="341">
                  <c:v>9143.7317337350523</c:v>
                </c:pt>
                <c:pt idx="342">
                  <c:v>9158.100826636155</c:v>
                </c:pt>
                <c:pt idx="343">
                  <c:v>9172.3747599816215</c:v>
                </c:pt>
                <c:pt idx="344">
                  <c:v>9186.5541639671846</c:v>
                </c:pt>
                <c:pt idx="345">
                  <c:v>9200.6396646150952</c:v>
                </c:pt>
                <c:pt idx="346">
                  <c:v>9214.6318838017596</c:v>
                </c:pt>
                <c:pt idx="347">
                  <c:v>9228.5314392852015</c:v>
                </c:pt>
                <c:pt idx="348">
                  <c:v>9242.3389447323298</c:v>
                </c:pt>
                <c:pt idx="349">
                  <c:v>9256.0550097460327</c:v>
                </c:pt>
                <c:pt idx="350">
                  <c:v>9269.6802398920954</c:v>
                </c:pt>
                <c:pt idx="351">
                  <c:v>9283.2152367259332</c:v>
                </c:pt>
                <c:pt idx="352">
                  <c:v>9296.6605978191492</c:v>
                </c:pt>
                <c:pt idx="353">
                  <c:v>9310.0169167859203</c:v>
                </c:pt>
                <c:pt idx="354">
                  <c:v>9323.2847833092019</c:v>
                </c:pt>
                <c:pt idx="355">
                  <c:v>9336.4647831667662</c:v>
                </c:pt>
                <c:pt idx="356">
                  <c:v>9349.5574982570633</c:v>
                </c:pt>
                <c:pt idx="357">
                  <c:v>9362.5635066249069</c:v>
                </c:pt>
                <c:pt idx="358">
                  <c:v>9375.4833824870038</c:v>
                </c:pt>
                <c:pt idx="359">
                  <c:v>9388.3176962572979</c:v>
                </c:pt>
                <c:pt idx="360">
                  <c:v>9401.0670145721597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00-194D-9B34-ED57D898CF32}"/>
            </c:ext>
          </c:extLst>
        </c:ser>
        <c:ser>
          <c:idx val="4"/>
          <c:order val="3"/>
          <c:tx>
            <c:strRef>
              <c:f>NPV!$V$1</c:f>
              <c:strCache>
                <c:ptCount val="1"/>
                <c:pt idx="0">
                  <c:v>5%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NPV!$V$2:$V$362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-9600</c:v>
                </c:pt>
                <c:pt idx="1">
                  <c:v>-9457.3295938564588</c:v>
                </c:pt>
                <c:pt idx="2">
                  <c:v>-9315.6040248396966</c:v>
                </c:pt>
                <c:pt idx="3">
                  <c:v>-9174.8170357501986</c:v>
                </c:pt>
                <c:pt idx="4">
                  <c:v>-9034.9624108268545</c:v>
                </c:pt>
                <c:pt idx="5">
                  <c:v>-8896.0339754725392</c:v>
                </c:pt>
                <c:pt idx="6">
                  <c:v>-8758.0255959814986</c:v>
                </c:pt>
                <c:pt idx="7">
                  <c:v>-8620.9311792685439</c:v>
                </c:pt>
                <c:pt idx="8">
                  <c:v>-8484.7446726000453</c:v>
                </c:pt>
                <c:pt idx="9">
                  <c:v>-8349.4600633267037</c:v>
                </c:pt>
                <c:pt idx="10">
                  <c:v>-8215.0713786180859</c:v>
                </c:pt>
                <c:pt idx="11">
                  <c:v>-8081.5726851989284</c:v>
                </c:pt>
                <c:pt idx="12">
                  <c:v>-7948.958089087183</c:v>
                </c:pt>
                <c:pt idx="13">
                  <c:v>-7817.2217353337937</c:v>
                </c:pt>
                <c:pt idx="14">
                  <c:v>-7686.3578077642014</c:v>
                </c:pt>
                <c:pt idx="15">
                  <c:v>-7556.3605287215605</c:v>
                </c:pt>
                <c:pt idx="16">
                  <c:v>-7427.2241588116522</c:v>
                </c:pt>
                <c:pt idx="17">
                  <c:v>-7298.9429966494918</c:v>
                </c:pt>
                <c:pt idx="18">
                  <c:v>-7171.5113786076099</c:v>
                </c:pt>
                <c:pt idx="19">
                  <c:v>-7044.9236785660059</c:v>
                </c:pt>
                <c:pt idx="20">
                  <c:v>-6919.1743076637504</c:v>
                </c:pt>
                <c:pt idx="21">
                  <c:v>-6794.257714052238</c:v>
                </c:pt>
                <c:pt idx="22">
                  <c:v>-6670.168382650073</c:v>
                </c:pt>
                <c:pt idx="23">
                  <c:v>-6546.9008348995785</c:v>
                </c:pt>
                <c:pt idx="24">
                  <c:v>-6424.4496285249152</c:v>
                </c:pt>
                <c:pt idx="25">
                  <c:v>-6302.8093572918051</c:v>
                </c:pt>
                <c:pt idx="26">
                  <c:v>-6181.9746507688487</c:v>
                </c:pt>
                <c:pt idx="27">
                  <c:v>-6061.940174090415</c:v>
                </c:pt>
                <c:pt idx="28">
                  <c:v>-5942.7006277211103</c:v>
                </c:pt>
                <c:pt idx="29">
                  <c:v>-5824.2507472218003</c:v>
                </c:pt>
                <c:pt idx="30">
                  <c:v>-5706.5853030171884</c:v>
                </c:pt>
                <c:pt idx="31">
                  <c:v>-5589.6991001649249</c:v>
                </c:pt>
                <c:pt idx="32">
                  <c:v>-5473.5869781262518</c:v>
                </c:pt>
                <c:pt idx="33">
                  <c:v>-5358.2438105381661</c:v>
                </c:pt>
                <c:pt idx="34">
                  <c:v>-5243.6645049870876</c:v>
                </c:pt>
                <c:pt idx="35">
                  <c:v>-5129.8440027840297</c:v>
                </c:pt>
                <c:pt idx="36">
                  <c:v>-5016.7772787412569</c:v>
                </c:pt>
                <c:pt idx="37">
                  <c:v>-4904.4593409504232</c:v>
                </c:pt>
                <c:pt idx="38">
                  <c:v>-4792.8852305621776</c:v>
                </c:pt>
                <c:pt idx="39">
                  <c:v>-4682.0500215672319</c:v>
                </c:pt>
                <c:pt idx="40">
                  <c:v>-4571.9488205788748</c:v>
                </c:pt>
                <c:pt idx="41">
                  <c:v>-4462.5767666169304</c:v>
                </c:pt>
                <c:pt idx="42">
                  <c:v>-4353.929030893145</c:v>
                </c:pt>
                <c:pt idx="43">
                  <c:v>-4246.0008165979943</c:v>
                </c:pt>
                <c:pt idx="44">
                  <c:v>-4138.7873586889036</c:v>
                </c:pt>
                <c:pt idx="45">
                  <c:v>-4032.2839236798732</c:v>
                </c:pt>
                <c:pt idx="46">
                  <c:v>-3926.4858094324923</c:v>
                </c:pt>
                <c:pt idx="47">
                  <c:v>-3821.3883449483387</c:v>
                </c:pt>
                <c:pt idx="48">
                  <c:v>-3716.986890162756</c:v>
                </c:pt>
                <c:pt idx="49">
                  <c:v>-3613.2768357399918</c:v>
                </c:pt>
                <c:pt idx="50">
                  <c:v>-3510.2536028696959</c:v>
                </c:pt>
                <c:pt idx="51">
                  <c:v>-3407.9126430647661</c:v>
                </c:pt>
                <c:pt idx="52">
                  <c:v>-3306.2494379605314</c:v>
                </c:pt>
                <c:pt idx="53">
                  <c:v>-3205.259499115265</c:v>
                </c:pt>
                <c:pt idx="54">
                  <c:v>-3104.9383678120203</c:v>
                </c:pt>
                <c:pt idx="55">
                  <c:v>-3005.2816148617771</c:v>
                </c:pt>
                <c:pt idx="56">
                  <c:v>-2906.2848404078932</c:v>
                </c:pt>
                <c:pt idx="57">
                  <c:v>-2807.9436737318497</c:v>
                </c:pt>
                <c:pt idx="58">
                  <c:v>-2710.2537730602835</c:v>
                </c:pt>
                <c:pt idx="59">
                  <c:v>-2613.2108253732972</c:v>
                </c:pt>
                <c:pt idx="60">
                  <c:v>-2516.8105462140393</c:v>
                </c:pt>
                <c:pt idx="61">
                  <c:v>-2421.0486794995445</c:v>
                </c:pt>
                <c:pt idx="62">
                  <c:v>-2325.9209973328279</c:v>
                </c:pt>
                <c:pt idx="63">
                  <c:v>-2231.423299816222</c:v>
                </c:pt>
                <c:pt idx="64">
                  <c:v>-2137.5514148659513</c:v>
                </c:pt>
                <c:pt idx="65">
                  <c:v>-2044.3011980279339</c:v>
                </c:pt>
                <c:pt idx="66">
                  <c:v>-1951.668532294804</c:v>
                </c:pt>
                <c:pt idx="67">
                  <c:v>-1859.6493279241452</c:v>
                </c:pt>
                <c:pt idx="68">
                  <c:v>-1768.2395222579278</c:v>
                </c:pt>
                <c:pt idx="69">
                  <c:v>-1677.4350795431424</c:v>
                </c:pt>
                <c:pt idx="70">
                  <c:v>-1587.2319907536203</c:v>
                </c:pt>
                <c:pt idx="71">
                  <c:v>-1497.6262734130355</c:v>
                </c:pt>
                <c:pt idx="72">
                  <c:v>-1408.6139714190772</c:v>
                </c:pt>
                <c:pt idx="73">
                  <c:v>-1320.1911548687874</c:v>
                </c:pt>
                <c:pt idx="74">
                  <c:v>-1232.3539198850558</c:v>
                </c:pt>
                <c:pt idx="75">
                  <c:v>-1145.0983884442628</c:v>
                </c:pt>
                <c:pt idx="76">
                  <c:v>-1058.4207082050646</c:v>
                </c:pt>
                <c:pt idx="77">
                  <c:v>-972.31705233831121</c:v>
                </c:pt>
                <c:pt idx="78">
                  <c:v>-886.78361935809266</c:v>
                </c:pt>
                <c:pt idx="79">
                  <c:v>-801.81663295390206</c:v>
                </c:pt>
                <c:pt idx="80">
                  <c:v>-717.41234182391133</c:v>
                </c:pt>
                <c:pt idx="81">
                  <c:v>-633.5670195093511</c:v>
                </c:pt>
                <c:pt idx="82">
                  <c:v>-550.27696422998656</c:v>
                </c:pt>
                <c:pt idx="83">
                  <c:v>-467.53849872068406</c:v>
                </c:pt>
                <c:pt idx="84">
                  <c:v>-385.34797006905904</c:v>
                </c:pt>
                <c:pt idx="85">
                  <c:v>-303.70174955419975</c:v>
                </c:pt>
                <c:pt idx="86">
                  <c:v>-222.59623248645872</c:v>
                </c:pt>
                <c:pt idx="87">
                  <c:v>-142.02783804830537</c:v>
                </c:pt>
                <c:pt idx="88">
                  <c:v>-61.993009136232516</c:v>
                </c:pt>
                <c:pt idx="89">
                  <c:v>17.511787796290193</c:v>
                </c:pt>
                <c:pt idx="90">
                  <c:v>96.490062894822685</c:v>
                </c:pt>
                <c:pt idx="91">
                  <c:v>174.94530305892783</c:v>
                </c:pt>
                <c:pt idx="92">
                  <c:v>252.88097209611837</c:v>
                </c:pt>
                <c:pt idx="93">
                  <c:v>330.30051087478444</c:v>
                </c:pt>
                <c:pt idx="94">
                  <c:v>407.20733747610836</c:v>
                </c:pt>
                <c:pt idx="95">
                  <c:v>483.60484734497322</c:v>
                </c:pt>
                <c:pt idx="96">
                  <c:v>559.49641343987207</c:v>
                </c:pt>
                <c:pt idx="97">
                  <c:v>634.88538638182456</c:v>
                </c:pt>
                <c:pt idx="98">
                  <c:v>709.77509460230715</c:v>
                </c:pt>
                <c:pt idx="99">
                  <c:v>784.16884449020381</c:v>
                </c:pt>
                <c:pt idx="100">
                  <c:v>858.06992053778322</c:v>
                </c:pt>
                <c:pt idx="101">
                  <c:v>931.48158548570984</c:v>
                </c:pt>
                <c:pt idx="102">
                  <c:v>1004.4070804670939</c:v>
                </c:pt>
                <c:pt idx="103">
                  <c:v>1076.8496251505881</c:v>
                </c:pt>
                <c:pt idx="104">
                  <c:v>1148.8124178825358</c:v>
                </c:pt>
                <c:pt idx="105">
                  <c:v>1220.2986358281794</c:v>
                </c:pt>
                <c:pt idx="106">
                  <c:v>1291.3114351119311</c:v>
                </c:pt>
                <c:pt idx="107">
                  <c:v>1361.8539509567177</c:v>
                </c:pt>
                <c:pt idx="108">
                  <c:v>1431.9292978223998</c:v>
                </c:pt>
                <c:pt idx="109">
                  <c:v>1501.540569543276</c:v>
                </c:pt>
                <c:pt idx="110">
                  <c:v>1570.6908394646762</c:v>
                </c:pt>
                <c:pt idx="111">
                  <c:v>1639.3831605786499</c:v>
                </c:pt>
                <c:pt idx="112">
                  <c:v>1707.6205656587563</c:v>
                </c:pt>
                <c:pt idx="113">
                  <c:v>1775.4060673939612</c:v>
                </c:pt>
                <c:pt idx="114">
                  <c:v>1842.7426585216483</c:v>
                </c:pt>
                <c:pt idx="115">
                  <c:v>1909.633311959748</c:v>
                </c:pt>
                <c:pt idx="116">
                  <c:v>1976.0809809379928</c:v>
                </c:pt>
                <c:pt idx="117">
                  <c:v>2042.0885991283021</c:v>
                </c:pt>
                <c:pt idx="118">
                  <c:v>2107.659080774305</c:v>
                </c:pt>
                <c:pt idx="119">
                  <c:v>2172.7953208200033</c:v>
                </c:pt>
                <c:pt idx="120">
                  <c:v>2237.500195037584</c:v>
                </c:pt>
                <c:pt idx="121">
                  <c:v>2301.7765601543861</c:v>
                </c:pt>
                <c:pt idx="122">
                  <c:v>2365.6272539790239</c:v>
                </c:pt>
                <c:pt idx="123">
                  <c:v>2429.0550955266776</c:v>
                </c:pt>
                <c:pt idx="124">
                  <c:v>2492.0628851435522</c:v>
                </c:pt>
                <c:pt idx="125">
                  <c:v>2554.6534046305137</c:v>
                </c:pt>
                <c:pt idx="126">
                  <c:v>2616.829417365906</c:v>
                </c:pt>
                <c:pt idx="127">
                  <c:v>2678.5936684275539</c:v>
                </c:pt>
                <c:pt idx="128">
                  <c:v>2739.9488847139592</c:v>
                </c:pt>
                <c:pt idx="129">
                  <c:v>2800.8977750646927</c:v>
                </c:pt>
                <c:pt idx="130">
                  <c:v>2861.4430303799909</c:v>
                </c:pt>
                <c:pt idx="131">
                  <c:v>2921.5873237395585</c:v>
                </c:pt>
                <c:pt idx="132">
                  <c:v>2981.3333105205861</c:v>
                </c:pt>
                <c:pt idx="133">
                  <c:v>3040.6836285149843</c:v>
                </c:pt>
                <c:pt idx="134">
                  <c:v>3099.6408980458436</c:v>
                </c:pt>
                <c:pt idx="135">
                  <c:v>3158.2077220831211</c:v>
                </c:pt>
                <c:pt idx="136">
                  <c:v>3216.3866863585622</c:v>
                </c:pt>
                <c:pt idx="137">
                  <c:v>3274.1803594798612</c:v>
                </c:pt>
                <c:pt idx="138">
                  <c:v>3331.5912930440654</c:v>
                </c:pt>
                <c:pt idx="139">
                  <c:v>3388.6220217502287</c:v>
                </c:pt>
                <c:pt idx="140">
                  <c:v>3445.275063511318</c:v>
                </c:pt>
                <c:pt idx="141">
                  <c:v>3501.5529195653803</c:v>
                </c:pt>
                <c:pt idx="142">
                  <c:v>3557.4580745859721</c:v>
                </c:pt>
                <c:pt idx="143">
                  <c:v>3612.9929967918579</c:v>
                </c:pt>
                <c:pt idx="144">
                  <c:v>3668.1601380559828</c:v>
                </c:pt>
                <c:pt idx="145">
                  <c:v>3722.9619340137228</c:v>
                </c:pt>
                <c:pt idx="146">
                  <c:v>3777.4008041704183</c:v>
                </c:pt>
                <c:pt idx="147">
                  <c:v>3831.4791520081953</c:v>
                </c:pt>
                <c:pt idx="148">
                  <c:v>3885.1993650920795</c:v>
                </c:pt>
                <c:pt idx="149">
                  <c:v>3938.5638151754083</c:v>
                </c:pt>
                <c:pt idx="150">
                  <c:v>3991.5748583045429</c:v>
                </c:pt>
                <c:pt idx="151">
                  <c:v>4044.2348349228887</c:v>
                </c:pt>
                <c:pt idx="152">
                  <c:v>4096.5460699742252</c:v>
                </c:pt>
                <c:pt idx="153">
                  <c:v>4148.5108730053544</c:v>
                </c:pt>
                <c:pt idx="154">
                  <c:v>4200.1315382680659</c:v>
                </c:pt>
                <c:pt idx="155">
                  <c:v>4251.4103448204278</c:v>
                </c:pt>
                <c:pt idx="156">
                  <c:v>4302.3495566274096</c:v>
                </c:pt>
                <c:pt idx="157">
                  <c:v>4352.9514226608353</c:v>
                </c:pt>
                <c:pt idx="158">
                  <c:v>4403.2181769986755</c:v>
                </c:pt>
                <c:pt idx="159">
                  <c:v>4453.1520389236821</c:v>
                </c:pt>
                <c:pt idx="160">
                  <c:v>4502.7552130213708</c:v>
                </c:pt>
                <c:pt idx="161">
                  <c:v>4552.0298892773535</c:v>
                </c:pt>
                <c:pt idx="162">
                  <c:v>4600.978243174025</c:v>
                </c:pt>
                <c:pt idx="163">
                  <c:v>4649.6024357866127</c:v>
                </c:pt>
                <c:pt idx="164">
                  <c:v>4697.904613878587</c:v>
                </c:pt>
                <c:pt idx="165">
                  <c:v>4745.8869099964422</c:v>
                </c:pt>
                <c:pt idx="166">
                  <c:v>4793.5514425638485</c:v>
                </c:pt>
                <c:pt idx="167">
                  <c:v>4840.9003159751792</c:v>
                </c:pt>
                <c:pt idx="168">
                  <c:v>4887.9356206884213</c:v>
                </c:pt>
                <c:pt idx="169">
                  <c:v>4934.6594333174698</c:v>
                </c:pt>
                <c:pt idx="170">
                  <c:v>4981.0738167238096</c:v>
                </c:pt>
                <c:pt idx="171">
                  <c:v>5027.180820107591</c:v>
                </c:pt>
                <c:pt idx="172">
                  <c:v>5072.982479098102</c:v>
                </c:pt>
                <c:pt idx="173">
                  <c:v>5118.4808158436426</c:v>
                </c:pt>
                <c:pt idx="174">
                  <c:v>5163.677839100802</c:v>
                </c:pt>
                <c:pt idx="175">
                  <c:v>5208.5755443231456</c:v>
                </c:pt>
                <c:pt idx="176">
                  <c:v>5253.1759137493154</c:v>
                </c:pt>
                <c:pt idx="177">
                  <c:v>5297.4809164905437</c:v>
                </c:pt>
                <c:pt idx="178">
                  <c:v>5341.4925086175917</c:v>
                </c:pt>
                <c:pt idx="179">
                  <c:v>5385.2126332471089</c:v>
                </c:pt>
                <c:pt idx="180">
                  <c:v>5428.6432206274239</c:v>
                </c:pt>
                <c:pt idx="181">
                  <c:v>5471.7861882237639</c:v>
                </c:pt>
                <c:pt idx="182">
                  <c:v>5514.6434408029099</c:v>
                </c:pt>
                <c:pt idx="183">
                  <c:v>5557.2168705172926</c:v>
                </c:pt>
                <c:pt idx="184">
                  <c:v>5599.5083569885337</c:v>
                </c:pt>
                <c:pt idx="185">
                  <c:v>5641.5197673904295</c:v>
                </c:pt>
                <c:pt idx="186">
                  <c:v>5683.2529565313853</c:v>
                </c:pt>
                <c:pt idx="187">
                  <c:v>5724.7097669363084</c:v>
                </c:pt>
                <c:pt idx="188">
                  <c:v>5765.892028927954</c:v>
                </c:pt>
                <c:pt idx="189">
                  <c:v>5806.8015607077341</c:v>
                </c:pt>
                <c:pt idx="190">
                  <c:v>5847.4401684359927</c:v>
                </c:pt>
                <c:pt idx="191">
                  <c:v>5887.8096463117463</c:v>
                </c:pt>
                <c:pt idx="192">
                  <c:v>5927.9117766518984</c:v>
                </c:pt>
                <c:pt idx="193">
                  <c:v>5967.7483299699306</c:v>
                </c:pt>
                <c:pt idx="194">
                  <c:v>6007.3210650540686</c:v>
                </c:pt>
                <c:pt idx="195">
                  <c:v>6046.6317290449342</c:v>
                </c:pt>
                <c:pt idx="196">
                  <c:v>6085.6820575126812</c:v>
                </c:pt>
                <c:pt idx="197">
                  <c:v>6124.4737745336224</c:v>
                </c:pt>
                <c:pt idx="198">
                  <c:v>6163.0085927663449</c:v>
                </c:pt>
                <c:pt idx="199">
                  <c:v>6201.2882135273276</c:v>
                </c:pt>
                <c:pt idx="200">
                  <c:v>6239.3143268660524</c:v>
                </c:pt>
                <c:pt idx="201">
                  <c:v>6277.0886116396196</c:v>
                </c:pt>
                <c:pt idx="202">
                  <c:v>6314.6127355868721</c:v>
                </c:pt>
                <c:pt idx="203">
                  <c:v>6351.888355402024</c:v>
                </c:pt>
                <c:pt idx="204">
                  <c:v>6388.9171168078037</c:v>
                </c:pt>
                <c:pt idx="205">
                  <c:v>6425.7006546281145</c:v>
                </c:pt>
                <c:pt idx="206">
                  <c:v>6462.2405928602111</c:v>
                </c:pt>
                <c:pt idx="207">
                  <c:v>6498.5385447464005</c:v>
                </c:pt>
                <c:pt idx="208">
                  <c:v>6534.5961128452636</c:v>
                </c:pt>
                <c:pt idx="209">
                  <c:v>6570.4148891024124</c:v>
                </c:pt>
                <c:pt idx="210">
                  <c:v>6605.9964549207725</c:v>
                </c:pt>
                <c:pt idx="211">
                  <c:v>6641.3423812304018</c:v>
                </c:pt>
                <c:pt idx="212">
                  <c:v>6676.4542285578482</c:v>
                </c:pt>
                <c:pt idx="213">
                  <c:v>6711.333547095046</c:v>
                </c:pt>
                <c:pt idx="214">
                  <c:v>6745.9818767677589</c:v>
                </c:pt>
                <c:pt idx="215">
                  <c:v>6780.4007473035672</c:v>
                </c:pt>
                <c:pt idx="216">
                  <c:v>6814.5916782994027</c:v>
                </c:pt>
                <c:pt idx="217">
                  <c:v>6848.5561792886438</c:v>
                </c:pt>
                <c:pt idx="218">
                  <c:v>6882.2957498077567</c:v>
                </c:pt>
                <c:pt idx="219">
                  <c:v>6915.8118794625052</c:v>
                </c:pt>
                <c:pt idx="220">
                  <c:v>6949.1060479937123</c:v>
                </c:pt>
                <c:pt idx="221">
                  <c:v>6982.179725342593</c:v>
                </c:pt>
                <c:pt idx="222">
                  <c:v>7015.0343717156538</c:v>
                </c:pt>
                <c:pt idx="223">
                  <c:v>7047.6714376491582</c:v>
                </c:pt>
                <c:pt idx="224">
                  <c:v>7080.0923640731689</c:v>
                </c:pt>
                <c:pt idx="225">
                  <c:v>7112.298582375166</c:v>
                </c:pt>
                <c:pt idx="226">
                  <c:v>7144.2915144632425</c:v>
                </c:pt>
                <c:pt idx="227">
                  <c:v>7176.0725728288817</c:v>
                </c:pt>
                <c:pt idx="228">
                  <c:v>7207.6431606093183</c:v>
                </c:pt>
                <c:pt idx="229">
                  <c:v>7239.0046716494871</c:v>
                </c:pt>
                <c:pt idx="230">
                  <c:v>7270.1584905635618</c:v>
                </c:pt>
                <c:pt idx="231">
                  <c:v>7301.105992796086</c:v>
                </c:pt>
                <c:pt idx="232">
                  <c:v>7331.8485446826999</c:v>
                </c:pt>
                <c:pt idx="233">
                  <c:v>7362.387503510462</c:v>
                </c:pt>
                <c:pt idx="234">
                  <c:v>7392.7242175777756</c:v>
                </c:pt>
                <c:pt idx="235">
                  <c:v>7422.8600262539148</c:v>
                </c:pt>
                <c:pt idx="236">
                  <c:v>7452.7962600381588</c:v>
                </c:pt>
                <c:pt idx="237">
                  <c:v>7482.5342406185337</c:v>
                </c:pt>
                <c:pt idx="238">
                  <c:v>7512.0752809301639</c:v>
                </c:pt>
                <c:pt idx="239">
                  <c:v>7541.4206852132411</c:v>
                </c:pt>
                <c:pt idx="240">
                  <c:v>7570.571749070602</c:v>
                </c:pt>
                <c:pt idx="241">
                  <c:v>7599.529759524934</c:v>
                </c:pt>
                <c:pt idx="242">
                  <c:v>7628.2959950755949</c:v>
                </c:pt>
                <c:pt idx="243">
                  <c:v>7656.8717257550597</c:v>
                </c:pt>
                <c:pt idx="244">
                  <c:v>7685.2582131849913</c:v>
                </c:pt>
                <c:pt idx="245">
                  <c:v>7713.4567106319437</c:v>
                </c:pt>
                <c:pt idx="246">
                  <c:v>7741.4684630626907</c:v>
                </c:pt>
                <c:pt idx="247">
                  <c:v>7769.2947071991948</c:v>
                </c:pt>
                <c:pt idx="248">
                  <c:v>7796.9366715732049</c:v>
                </c:pt>
                <c:pt idx="249">
                  <c:v>7824.3955765805003</c:v>
                </c:pt>
                <c:pt idx="250">
                  <c:v>7851.672634534767</c:v>
                </c:pt>
                <c:pt idx="251">
                  <c:v>7878.7690497211242</c:v>
                </c:pt>
                <c:pt idx="252">
                  <c:v>7905.6860184492944</c:v>
                </c:pt>
                <c:pt idx="253">
                  <c:v>7932.4247291064166</c:v>
                </c:pt>
                <c:pt idx="254">
                  <c:v>7958.9863622095181</c:v>
                </c:pt>
                <c:pt idx="255">
                  <c:v>7985.3720904576321</c:v>
                </c:pt>
                <c:pt idx="256">
                  <c:v>8011.583078783573</c:v>
                </c:pt>
                <c:pt idx="257">
                  <c:v>8037.6204844053691</c:v>
                </c:pt>
                <c:pt idx="258">
                  <c:v>8063.4854568773517</c:v>
                </c:pt>
                <c:pt idx="259">
                  <c:v>8089.1791381409112</c:v>
                </c:pt>
                <c:pt idx="260">
                  <c:v>8114.7026625749104</c:v>
                </c:pt>
                <c:pt idx="261">
                  <c:v>8140.0571570457705</c:v>
                </c:pt>
                <c:pt idx="262">
                  <c:v>8165.2437409572212</c:v>
                </c:pt>
                <c:pt idx="263">
                  <c:v>8190.2635262997219</c:v>
                </c:pt>
                <c:pt idx="264">
                  <c:v>8215.1176176995559</c:v>
                </c:pt>
                <c:pt idx="265">
                  <c:v>8239.8071124676044</c:v>
                </c:pt>
                <c:pt idx="266">
                  <c:v>8264.3331006477838</c:v>
                </c:pt>
                <c:pt idx="267">
                  <c:v>8288.6966650651812</c:v>
                </c:pt>
                <c:pt idx="268">
                  <c:v>8312.8988813738542</c:v>
                </c:pt>
                <c:pt idx="269">
                  <c:v>8336.9408181043236</c:v>
                </c:pt>
                <c:pt idx="270">
                  <c:v>8360.82353671075</c:v>
                </c:pt>
                <c:pt idx="271">
                  <c:v>8384.5480916177967</c:v>
                </c:pt>
                <c:pt idx="272">
                  <c:v>8408.1155302671814</c:v>
                </c:pt>
                <c:pt idx="273">
                  <c:v>8431.5268931639202</c:v>
                </c:pt>
                <c:pt idx="274">
                  <c:v>8454.7832139222701</c:v>
                </c:pt>
                <c:pt idx="275">
                  <c:v>8477.8855193113595</c:v>
                </c:pt>
                <c:pt idx="276">
                  <c:v>8500.834829300522</c:v>
                </c:pt>
                <c:pt idx="277">
                  <c:v>8523.6321571043245</c:v>
                </c:pt>
                <c:pt idx="278">
                  <c:v>8546.2785092273079</c:v>
                </c:pt>
                <c:pt idx="279">
                  <c:v>8568.7748855084174</c:v>
                </c:pt>
                <c:pt idx="280">
                  <c:v>8591.1222791651489</c:v>
                </c:pt>
                <c:pt idx="281">
                  <c:v>8613.3216768373986</c:v>
                </c:pt>
                <c:pt idx="282">
                  <c:v>8635.3740586310232</c:v>
                </c:pt>
                <c:pt idx="283">
                  <c:v>8657.2803981611141</c:v>
                </c:pt>
                <c:pt idx="284">
                  <c:v>8679.0416625949802</c:v>
                </c:pt>
                <c:pt idx="285">
                  <c:v>8700.6588126948463</c:v>
                </c:pt>
                <c:pt idx="286">
                  <c:v>8722.1328028602766</c:v>
                </c:pt>
                <c:pt idx="287">
                  <c:v>8743.4645811703067</c:v>
                </c:pt>
                <c:pt idx="288">
                  <c:v>8764.6550894253032</c:v>
                </c:pt>
                <c:pt idx="289">
                  <c:v>8785.7052631885454</c:v>
                </c:pt>
                <c:pt idx="290">
                  <c:v>8806.616031827527</c:v>
                </c:pt>
                <c:pt idx="291">
                  <c:v>8827.388318554993</c:v>
                </c:pt>
                <c:pt idx="292">
                  <c:v>8848.023040469694</c:v>
                </c:pt>
                <c:pt idx="293">
                  <c:v>8868.5211085968804</c:v>
                </c:pt>
                <c:pt idx="294">
                  <c:v>8888.883427928522</c:v>
                </c:pt>
                <c:pt idx="295">
                  <c:v>8909.1108974632662</c:v>
                </c:pt>
                <c:pt idx="296">
                  <c:v>8929.2044102461241</c:v>
                </c:pt>
                <c:pt idx="297">
                  <c:v>8949.1648534079031</c:v>
                </c:pt>
                <c:pt idx="298">
                  <c:v>8968.9931082043731</c:v>
                </c:pt>
                <c:pt idx="299">
                  <c:v>8988.690050055171</c:v>
                </c:pt>
                <c:pt idx="300">
                  <c:v>9008.2565485824525</c:v>
                </c:pt>
                <c:pt idx="301">
                  <c:v>9027.6934676492892</c:v>
                </c:pt>
                <c:pt idx="302">
                  <c:v>9047.0016653978018</c:v>
                </c:pt>
                <c:pt idx="303">
                  <c:v>9066.1819942870534</c:v>
                </c:pt>
                <c:pt idx="304">
                  <c:v>9085.2353011306805</c:v>
                </c:pt>
                <c:pt idx="305">
                  <c:v>9104.1624271342844</c:v>
                </c:pt>
                <c:pt idx="306">
                  <c:v>9122.9642079325658</c:v>
                </c:pt>
                <c:pt idx="307">
                  <c:v>9141.6414736262232</c:v>
                </c:pt>
                <c:pt idx="308">
                  <c:v>9160.1950488185976</c:v>
                </c:pt>
                <c:pt idx="309">
                  <c:v>9178.6257526520822</c:v>
                </c:pt>
                <c:pt idx="310">
                  <c:v>9196.9343988442852</c:v>
                </c:pt>
                <c:pt idx="311">
                  <c:v>9215.1217957239569</c:v>
                </c:pt>
                <c:pt idx="312">
                  <c:v>9233.1887462666782</c:v>
                </c:pt>
                <c:pt idx="313">
                  <c:v>9251.1360481303072</c:v>
                </c:pt>
                <c:pt idx="314">
                  <c:v>9268.9644936902041</c:v>
                </c:pt>
                <c:pt idx="315">
                  <c:v>9286.6748700742082</c:v>
                </c:pt>
                <c:pt idx="316">
                  <c:v>9304.2679591973902</c:v>
                </c:pt>
                <c:pt idx="317">
                  <c:v>9321.7445377965778</c:v>
                </c:pt>
                <c:pt idx="318">
                  <c:v>9339.1053774646462</c:v>
                </c:pt>
                <c:pt idx="319">
                  <c:v>9356.3512446845816</c:v>
                </c:pt>
                <c:pt idx="320">
                  <c:v>9373.4829008633242</c:v>
                </c:pt>
                <c:pt idx="321">
                  <c:v>9390.501102365386</c:v>
                </c:pt>
                <c:pt idx="322">
                  <c:v>9407.4066005462428</c:v>
                </c:pt>
                <c:pt idx="323">
                  <c:v>9424.2001417855045</c:v>
                </c:pt>
                <c:pt idx="324">
                  <c:v>9440.8824675198703</c:v>
                </c:pt>
                <c:pt idx="325">
                  <c:v>9457.454314275863</c:v>
                </c:pt>
                <c:pt idx="326">
                  <c:v>9473.9164137023454</c:v>
                </c:pt>
                <c:pt idx="327">
                  <c:v>9490.2694926028253</c:v>
                </c:pt>
                <c:pt idx="328">
                  <c:v>9506.5142729675408</c:v>
                </c:pt>
                <c:pt idx="329">
                  <c:v>9522.6514720053365</c:v>
                </c:pt>
                <c:pt idx="330">
                  <c:v>9538.6818021753334</c:v>
                </c:pt>
                <c:pt idx="331">
                  <c:v>9554.605971218376</c:v>
                </c:pt>
                <c:pt idx="332">
                  <c:v>9570.4246821882862</c:v>
                </c:pt>
                <c:pt idx="333">
                  <c:v>9586.1386334828985</c:v>
                </c:pt>
                <c:pt idx="334">
                  <c:v>9601.7485188748979</c:v>
                </c:pt>
                <c:pt idx="335">
                  <c:v>9617.2550275424474</c:v>
                </c:pt>
                <c:pt idx="336">
                  <c:v>9632.6588440996147</c:v>
                </c:pt>
                <c:pt idx="337">
                  <c:v>9647.9606486266021</c:v>
                </c:pt>
                <c:pt idx="338">
                  <c:v>9663.1611166997682</c:v>
                </c:pt>
                <c:pt idx="339">
                  <c:v>9678.2609194214565</c:v>
                </c:pt>
                <c:pt idx="340">
                  <c:v>9693.2607234496245</c:v>
                </c:pt>
                <c:pt idx="341">
                  <c:v>9708.161191027275</c:v>
                </c:pt>
                <c:pt idx="342">
                  <c:v>9722.9629800116963</c:v>
                </c:pt>
                <c:pt idx="343">
                  <c:v>9737.6667439035045</c:v>
                </c:pt>
                <c:pt idx="344">
                  <c:v>9752.2731318754995</c:v>
                </c:pt>
                <c:pt idx="345">
                  <c:v>9766.7827888013235</c:v>
                </c:pt>
                <c:pt idx="346">
                  <c:v>9781.1963552839297</c:v>
                </c:pt>
                <c:pt idx="347">
                  <c:v>9795.51446768387</c:v>
                </c:pt>
                <c:pt idx="348">
                  <c:v>9809.7377581473866</c:v>
                </c:pt>
                <c:pt idx="349">
                  <c:v>9823.8668546343233</c:v>
                </c:pt>
                <c:pt idx="350">
                  <c:v>9837.9023809458504</c:v>
                </c:pt>
                <c:pt idx="351">
                  <c:v>9851.844956752002</c:v>
                </c:pt>
                <c:pt idx="352">
                  <c:v>9865.6951976190394</c:v>
                </c:pt>
                <c:pt idx="353">
                  <c:v>9879.4537150366268</c:v>
                </c:pt>
                <c:pt idx="354">
                  <c:v>9893.1211164448268</c:v>
                </c:pt>
                <c:pt idx="355">
                  <c:v>9906.6980052609197</c:v>
                </c:pt>
                <c:pt idx="356">
                  <c:v>9920.1849809060441</c:v>
                </c:pt>
                <c:pt idx="357">
                  <c:v>9933.5826388316655</c:v>
                </c:pt>
                <c:pt idx="358">
                  <c:v>9946.8915705458585</c:v>
                </c:pt>
                <c:pt idx="359">
                  <c:v>9960.1123636394277</c:v>
                </c:pt>
                <c:pt idx="360">
                  <c:v>9973.2456018118464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00-194D-9B34-ED57D898C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4789919"/>
        <c:axId val="1737265775"/>
      </c:lineChart>
      <c:catAx>
        <c:axId val="1944789919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737265775"/>
        <c:crosses val="autoZero"/>
        <c:auto val="1"/>
        <c:lblAlgn val="ctr"/>
        <c:lblOffset val="100"/>
        <c:noMultiLvlLbl val="0"/>
      </c:catAx>
      <c:valAx>
        <c:axId val="1737265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4789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Lender benefit vs. borrower benefit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NPV!$E$1</c:f>
              <c:strCache>
                <c:ptCount val="1"/>
                <c:pt idx="0">
                  <c:v>NPV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NPV!$E$2:$E$362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-5600</c:v>
                </c:pt>
                <c:pt idx="1">
                  <c:v>-5524.6232413252201</c:v>
                </c:pt>
                <c:pt idx="2">
                  <c:v>-5449.3719015500656</c:v>
                </c:pt>
                <c:pt idx="3">
                  <c:v>-5374.2457719908434</c:v>
                </c:pt>
                <c:pt idx="4">
                  <c:v>-5299.2446443110875</c:v>
                </c:pt>
                <c:pt idx="5">
                  <c:v>-5224.368310520982</c:v>
                </c:pt>
                <c:pt idx="6">
                  <c:v>-5149.6165629767829</c:v>
                </c:pt>
                <c:pt idx="7">
                  <c:v>-5074.989194380245</c:v>
                </c:pt>
                <c:pt idx="8">
                  <c:v>-5000.4859977780443</c:v>
                </c:pt>
                <c:pt idx="9">
                  <c:v>-4926.1067665612045</c:v>
                </c:pt>
                <c:pt idx="10">
                  <c:v>-4851.8512944645263</c:v>
                </c:pt>
                <c:pt idx="11">
                  <c:v>-4777.7193755660119</c:v>
                </c:pt>
                <c:pt idx="12">
                  <c:v>-4703.7108042862974</c:v>
                </c:pt>
                <c:pt idx="13">
                  <c:v>-4629.8253753880799</c:v>
                </c:pt>
                <c:pt idx="14">
                  <c:v>-4556.06288397555</c:v>
                </c:pt>
                <c:pt idx="15">
                  <c:v>-4482.4231254938231</c:v>
                </c:pt>
                <c:pt idx="16">
                  <c:v>-4408.9058957283714</c:v>
                </c:pt>
                <c:pt idx="17">
                  <c:v>-4335.5109908044597</c:v>
                </c:pt>
                <c:pt idx="18">
                  <c:v>-4262.2382071865777</c:v>
                </c:pt>
                <c:pt idx="19">
                  <c:v>-4189.0873416778768</c:v>
                </c:pt>
                <c:pt idx="20">
                  <c:v>-4116.0581914196064</c:v>
                </c:pt>
                <c:pt idx="21">
                  <c:v>-4043.1505538905512</c:v>
                </c:pt>
                <c:pt idx="22">
                  <c:v>-3970.3642269064699</c:v>
                </c:pt>
                <c:pt idx="23">
                  <c:v>-3897.6990086195333</c:v>
                </c:pt>
                <c:pt idx="24">
                  <c:v>-3825.1546975177662</c:v>
                </c:pt>
                <c:pt idx="25">
                  <c:v>-3752.731092424488</c:v>
                </c:pt>
                <c:pt idx="26">
                  <c:v>-3680.4279924977545</c:v>
                </c:pt>
                <c:pt idx="27">
                  <c:v>-3608.2451972298009</c:v>
                </c:pt>
                <c:pt idx="28">
                  <c:v>-3536.1825064464861</c:v>
                </c:pt>
                <c:pt idx="29">
                  <c:v>-3464.2397203067376</c:v>
                </c:pt>
                <c:pt idx="30">
                  <c:v>-3392.4166393019968</c:v>
                </c:pt>
                <c:pt idx="31">
                  <c:v>-3320.7130642556667</c:v>
                </c:pt>
                <c:pt idx="32">
                  <c:v>-3249.1287963225586</c:v>
                </c:pt>
                <c:pt idx="33">
                  <c:v>-3177.6636369883408</c:v>
                </c:pt>
                <c:pt idx="34">
                  <c:v>-3106.3173880689887</c:v>
                </c:pt>
                <c:pt idx="35">
                  <c:v>-3035.0898517102346</c:v>
                </c:pt>
                <c:pt idx="36">
                  <c:v>-2963.9808303870191</c:v>
                </c:pt>
                <c:pt idx="37">
                  <c:v>-2892.9901269029438</c:v>
                </c:pt>
                <c:pt idx="38">
                  <c:v>-2822.1175443897237</c:v>
                </c:pt>
                <c:pt idx="39">
                  <c:v>-2751.3628863066419</c:v>
                </c:pt>
                <c:pt idx="40">
                  <c:v>-2680.7259564400047</c:v>
                </c:pt>
                <c:pt idx="41">
                  <c:v>-2610.2065589025965</c:v>
                </c:pt>
                <c:pt idx="42">
                  <c:v>-2539.8044981331373</c:v>
                </c:pt>
                <c:pt idx="43">
                  <c:v>-2469.5195788957403</c:v>
                </c:pt>
                <c:pt idx="44">
                  <c:v>-2399.3516062793706</c:v>
                </c:pt>
                <c:pt idx="45">
                  <c:v>-2329.3003856973046</c:v>
                </c:pt>
                <c:pt idx="46">
                  <c:v>-2259.3657228865895</c:v>
                </c:pt>
                <c:pt idx="47">
                  <c:v>-2189.5474239075065</c:v>
                </c:pt>
                <c:pt idx="48">
                  <c:v>-2119.8452951430309</c:v>
                </c:pt>
                <c:pt idx="49">
                  <c:v>-2050.2591432982963</c:v>
                </c:pt>
                <c:pt idx="50">
                  <c:v>-1980.788775400059</c:v>
                </c:pt>
                <c:pt idx="51">
                  <c:v>-1911.4339987961614</c:v>
                </c:pt>
                <c:pt idx="52">
                  <c:v>-1842.1946211549991</c:v>
                </c:pt>
                <c:pt idx="53">
                  <c:v>-1773.0704504649871</c:v>
                </c:pt>
                <c:pt idx="54">
                  <c:v>-1704.0612950340264</c:v>
                </c:pt>
                <c:pt idx="55">
                  <c:v>-1635.1669634889743</c:v>
                </c:pt>
                <c:pt idx="56">
                  <c:v>-1566.3872647751118</c:v>
                </c:pt>
                <c:pt idx="57">
                  <c:v>-1497.7220081556152</c:v>
                </c:pt>
                <c:pt idx="58">
                  <c:v>-1429.1710032110263</c:v>
                </c:pt>
                <c:pt idx="59">
                  <c:v>-1360.7340598387245</c:v>
                </c:pt>
                <c:pt idx="60">
                  <c:v>-1292.4109882524001</c:v>
                </c:pt>
                <c:pt idx="61">
                  <c:v>-1224.201598981527</c:v>
                </c:pt>
                <c:pt idx="62">
                  <c:v>-1156.1057028708385</c:v>
                </c:pt>
                <c:pt idx="63">
                  <c:v>-1088.1231110798017</c:v>
                </c:pt>
                <c:pt idx="64">
                  <c:v>-1020.2536350820944</c:v>
                </c:pt>
                <c:pt idx="65">
                  <c:v>-952.49708666508218</c:v>
                </c:pt>
                <c:pt idx="66">
                  <c:v>-884.85327792929615</c:v>
                </c:pt>
                <c:pt idx="67">
                  <c:v>-817.32202128791255</c:v>
                </c:pt>
                <c:pt idx="68">
                  <c:v>-749.90312946623169</c:v>
                </c:pt>
                <c:pt idx="69">
                  <c:v>-682.5964155011593</c:v>
                </c:pt>
                <c:pt idx="70">
                  <c:v>-615.40169274068774</c:v>
                </c:pt>
                <c:pt idx="71">
                  <c:v>-548.31877484337826</c:v>
                </c:pt>
                <c:pt idx="72">
                  <c:v>-481.34747577784475</c:v>
                </c:pt>
                <c:pt idx="73">
                  <c:v>-414.48760982223723</c:v>
                </c:pt>
                <c:pt idx="74">
                  <c:v>-347.73899156372727</c:v>
                </c:pt>
                <c:pt idx="75">
                  <c:v>-281.1014358979935</c:v>
                </c:pt>
                <c:pt idx="76">
                  <c:v>-214.57475802870854</c:v>
                </c:pt>
                <c:pt idx="77">
                  <c:v>-148.15877346702641</c:v>
                </c:pt>
                <c:pt idx="78">
                  <c:v>-81.853298031070864</c:v>
                </c:pt>
                <c:pt idx="79">
                  <c:v>-15.658147845424736</c:v>
                </c:pt>
                <c:pt idx="80">
                  <c:v>50.42686065938004</c:v>
                </c:pt>
                <c:pt idx="81">
                  <c:v>116.4019107473715</c:v>
                </c:pt>
                <c:pt idx="82">
                  <c:v>182.26718537764583</c:v>
                </c:pt>
                <c:pt idx="83">
                  <c:v>248.02286720487479</c:v>
                </c:pt>
                <c:pt idx="84">
                  <c:v>313.66913857981217</c:v>
                </c:pt>
                <c:pt idx="85">
                  <c:v>379.20618154979957</c:v>
                </c:pt>
                <c:pt idx="86">
                  <c:v>444.63417785927118</c:v>
                </c:pt>
                <c:pt idx="87">
                  <c:v>509.95330895025779</c:v>
                </c:pt>
                <c:pt idx="88">
                  <c:v>575.16375596289004</c:v>
                </c:pt>
                <c:pt idx="89">
                  <c:v>640.26569973590063</c:v>
                </c:pt>
                <c:pt idx="90">
                  <c:v>705.25932080712573</c:v>
                </c:pt>
                <c:pt idx="91">
                  <c:v>770.14479941400612</c:v>
                </c:pt>
                <c:pt idx="92">
                  <c:v>834.92231549408632</c:v>
                </c:pt>
                <c:pt idx="93">
                  <c:v>899.5920486855141</c:v>
                </c:pt>
                <c:pt idx="94">
                  <c:v>964.1541783275386</c:v>
                </c:pt>
                <c:pt idx="95">
                  <c:v>1028.6088834610073</c:v>
                </c:pt>
                <c:pt idx="96">
                  <c:v>1092.9563428288629</c:v>
                </c:pt>
                <c:pt idx="97">
                  <c:v>1157.1967348766389</c:v>
                </c:pt>
                <c:pt idx="98">
                  <c:v>1221.3302377529542</c:v>
                </c:pt>
                <c:pt idx="99">
                  <c:v>1285.3570293100079</c:v>
                </c:pt>
                <c:pt idx="100">
                  <c:v>1349.2772871040713</c:v>
                </c:pt>
                <c:pt idx="101">
                  <c:v>1413.0911883959816</c:v>
                </c:pt>
                <c:pt idx="102">
                  <c:v>1476.7989101516325</c:v>
                </c:pt>
                <c:pt idx="103">
                  <c:v>1540.4006290424654</c:v>
                </c:pt>
                <c:pt idx="104">
                  <c:v>1603.896521445959</c:v>
                </c:pt>
                <c:pt idx="105">
                  <c:v>1667.286763446119</c:v>
                </c:pt>
                <c:pt idx="106">
                  <c:v>1730.5715308339661</c:v>
                </c:pt>
                <c:pt idx="107">
                  <c:v>1793.7509991080231</c:v>
                </c:pt>
                <c:pt idx="108">
                  <c:v>1856.8253434748019</c:v>
                </c:pt>
                <c:pt idx="109">
                  <c:v>1919.7947388492901</c:v>
                </c:pt>
                <c:pt idx="110">
                  <c:v>1982.6593598554346</c:v>
                </c:pt>
                <c:pt idx="111">
                  <c:v>2045.419380826627</c:v>
                </c:pt>
                <c:pt idx="112">
                  <c:v>2108.074975806187</c:v>
                </c:pt>
                <c:pt idx="113">
                  <c:v>2170.6263185478442</c:v>
                </c:pt>
                <c:pt idx="114">
                  <c:v>2233.073582516221</c:v>
                </c:pt>
                <c:pt idx="115">
                  <c:v>2295.4169408873122</c:v>
                </c:pt>
                <c:pt idx="116">
                  <c:v>2357.6565665489675</c:v>
                </c:pt>
                <c:pt idx="117">
                  <c:v>2419.7926321013688</c:v>
                </c:pt>
                <c:pt idx="118">
                  <c:v>2481.8253098575096</c:v>
                </c:pt>
                <c:pt idx="119">
                  <c:v>2543.7547718436736</c:v>
                </c:pt>
                <c:pt idx="120">
                  <c:v>2605.5811897999106</c:v>
                </c:pt>
                <c:pt idx="121">
                  <c:v>2667.3047351805135</c:v>
                </c:pt>
                <c:pt idx="122">
                  <c:v>2728.9255791544929</c:v>
                </c:pt>
                <c:pt idx="123">
                  <c:v>2790.4438926060529</c:v>
                </c:pt>
                <c:pt idx="124">
                  <c:v>2851.8598461350648</c:v>
                </c:pt>
                <c:pt idx="125">
                  <c:v>2913.173610057539</c:v>
                </c:pt>
                <c:pt idx="126">
                  <c:v>2974.3853544060989</c:v>
                </c:pt>
                <c:pt idx="127">
                  <c:v>3035.4952489304519</c:v>
                </c:pt>
                <c:pt idx="128">
                  <c:v>3096.5034630978589</c:v>
                </c:pt>
                <c:pt idx="129">
                  <c:v>3157.4101660936062</c:v>
                </c:pt>
                <c:pt idx="130">
                  <c:v>3218.2155268214738</c:v>
                </c:pt>
                <c:pt idx="131">
                  <c:v>3278.9197139042035</c:v>
                </c:pt>
                <c:pt idx="132">
                  <c:v>3339.5228956839669</c:v>
                </c:pt>
                <c:pt idx="133">
                  <c:v>3400.0252402228325</c:v>
                </c:pt>
                <c:pt idx="134">
                  <c:v>3460.4269153032305</c:v>
                </c:pt>
                <c:pt idx="135">
                  <c:v>3520.7280884284201</c:v>
                </c:pt>
                <c:pt idx="136">
                  <c:v>3580.9289268229518</c:v>
                </c:pt>
                <c:pt idx="137">
                  <c:v>3641.0295974331334</c:v>
                </c:pt>
                <c:pt idx="138">
                  <c:v>3701.0302669274911</c:v>
                </c:pt>
                <c:pt idx="139">
                  <c:v>3760.9311016972324</c:v>
                </c:pt>
                <c:pt idx="140">
                  <c:v>3820.7322678567079</c:v>
                </c:pt>
                <c:pt idx="141">
                  <c:v>3880.4339312438715</c:v>
                </c:pt>
                <c:pt idx="142">
                  <c:v>3940.0362574207402</c:v>
                </c:pt>
                <c:pt idx="143">
                  <c:v>3999.5394116738539</c:v>
                </c:pt>
                <c:pt idx="144">
                  <c:v>4058.9435590147327</c:v>
                </c:pt>
                <c:pt idx="145">
                  <c:v>4118.2488641803357</c:v>
                </c:pt>
                <c:pt idx="146">
                  <c:v>4177.4554916335164</c:v>
                </c:pt>
                <c:pt idx="147">
                  <c:v>4236.5636055634805</c:v>
                </c:pt>
                <c:pt idx="148">
                  <c:v>4295.5733698862405</c:v>
                </c:pt>
                <c:pt idx="149">
                  <c:v>4354.4849482450691</c:v>
                </c:pt>
                <c:pt idx="150">
                  <c:v>4413.2985040109543</c:v>
                </c:pt>
                <c:pt idx="151">
                  <c:v>4472.0142002830526</c:v>
                </c:pt>
                <c:pt idx="152">
                  <c:v>4530.6321998891408</c:v>
                </c:pt>
                <c:pt idx="153">
                  <c:v>4589.1526653860674</c:v>
                </c:pt>
                <c:pt idx="154">
                  <c:v>4647.5757590602034</c:v>
                </c:pt>
                <c:pt idx="155">
                  <c:v>4705.9016429278936</c:v>
                </c:pt>
                <c:pt idx="156">
                  <c:v>4764.130478735904</c:v>
                </c:pt>
                <c:pt idx="157">
                  <c:v>4822.2624279618713</c:v>
                </c:pt>
                <c:pt idx="158">
                  <c:v>4880.2976518147498</c:v>
                </c:pt>
                <c:pt idx="159">
                  <c:v>4938.2363112352614</c:v>
                </c:pt>
                <c:pt idx="160">
                  <c:v>4996.0785668963372</c:v>
                </c:pt>
                <c:pt idx="161">
                  <c:v>5053.8245792035677</c:v>
                </c:pt>
                <c:pt idx="162">
                  <c:v>5111.4745082956451</c:v>
                </c:pt>
                <c:pt idx="163">
                  <c:v>5169.0285140448068</c:v>
                </c:pt>
                <c:pt idx="164">
                  <c:v>5226.4867560572811</c:v>
                </c:pt>
                <c:pt idx="165">
                  <c:v>5283.8493936737286</c:v>
                </c:pt>
                <c:pt idx="166">
                  <c:v>5341.1165859696821</c:v>
                </c:pt>
                <c:pt idx="167">
                  <c:v>5398.2884917559923</c:v>
                </c:pt>
                <c:pt idx="168">
                  <c:v>5455.3652695792634</c:v>
                </c:pt>
                <c:pt idx="169">
                  <c:v>5512.3470777222965</c:v>
                </c:pt>
                <c:pt idx="170">
                  <c:v>5569.2340742045253</c:v>
                </c:pt>
                <c:pt idx="171">
                  <c:v>5626.026416782458</c:v>
                </c:pt>
                <c:pt idx="172">
                  <c:v>5682.7242629501116</c:v>
                </c:pt>
                <c:pt idx="173">
                  <c:v>5739.3277699394494</c:v>
                </c:pt>
                <c:pt idx="174">
                  <c:v>5795.8370947208177</c:v>
                </c:pt>
                <c:pt idx="175">
                  <c:v>5852.2523940033825</c:v>
                </c:pt>
                <c:pt idx="176">
                  <c:v>5908.5738242355601</c:v>
                </c:pt>
                <c:pt idx="177">
                  <c:v>5964.8015416054541</c:v>
                </c:pt>
                <c:pt idx="178">
                  <c:v>6020.935702041289</c:v>
                </c:pt>
                <c:pt idx="179">
                  <c:v>6076.9764612118397</c:v>
                </c:pt>
                <c:pt idx="180">
                  <c:v>6132.9239745268651</c:v>
                </c:pt>
                <c:pt idx="181">
                  <c:v>6188.7783971375393</c:v>
                </c:pt>
                <c:pt idx="182">
                  <c:v>6244.5398839368809</c:v>
                </c:pt>
                <c:pt idx="183">
                  <c:v>6300.208589560184</c:v>
                </c:pt>
                <c:pt idx="184">
                  <c:v>6355.784668385445</c:v>
                </c:pt>
                <c:pt idx="185">
                  <c:v>6411.2682745337916</c:v>
                </c:pt>
                <c:pt idx="186">
                  <c:v>6466.6595618699121</c:v>
                </c:pt>
                <c:pt idx="187">
                  <c:v>6521.9586840024776</c:v>
                </c:pt>
                <c:pt idx="188">
                  <c:v>6577.1657942845732</c:v>
                </c:pt>
                <c:pt idx="189">
                  <c:v>6632.2810458141194</c:v>
                </c:pt>
                <c:pt idx="190">
                  <c:v>6687.3045914342993</c:v>
                </c:pt>
                <c:pt idx="191">
                  <c:v>6742.2365837339794</c:v>
                </c:pt>
                <c:pt idx="192">
                  <c:v>6797.0771750481354</c:v>
                </c:pt>
                <c:pt idx="193">
                  <c:v>6851.8265174582748</c:v>
                </c:pt>
                <c:pt idx="194">
                  <c:v>6906.4847627928566</c:v>
                </c:pt>
                <c:pt idx="195">
                  <c:v>6961.0520626277139</c:v>
                </c:pt>
                <c:pt idx="196">
                  <c:v>7015.5285682864733</c:v>
                </c:pt>
                <c:pt idx="197">
                  <c:v>7069.914430840975</c:v>
                </c:pt>
                <c:pt idx="198">
                  <c:v>7124.2098011116923</c:v>
                </c:pt>
                <c:pt idx="199">
                  <c:v>7178.4148296681487</c:v>
                </c:pt>
                <c:pt idx="200">
                  <c:v>7232.5296668293367</c:v>
                </c:pt>
                <c:pt idx="201">
                  <c:v>7286.5544626641331</c:v>
                </c:pt>
                <c:pt idx="202">
                  <c:v>7340.4893669917165</c:v>
                </c:pt>
                <c:pt idx="203">
                  <c:v>7394.334529381983</c:v>
                </c:pt>
                <c:pt idx="204">
                  <c:v>7448.0900991559593</c:v>
                </c:pt>
                <c:pt idx="205">
                  <c:v>7501.7562253862188</c:v>
                </c:pt>
                <c:pt idx="206">
                  <c:v>7555.3330568972933</c:v>
                </c:pt>
                <c:pt idx="207">
                  <c:v>7608.8207422660862</c:v>
                </c:pt>
                <c:pt idx="208">
                  <c:v>7662.2194298222857</c:v>
                </c:pt>
                <c:pt idx="209">
                  <c:v>7715.5292676487743</c:v>
                </c:pt>
                <c:pt idx="210">
                  <c:v>7768.7504035820411</c:v>
                </c:pt>
                <c:pt idx="211">
                  <c:v>7821.88298521259</c:v>
                </c:pt>
                <c:pt idx="212">
                  <c:v>7874.9271598853511</c:v>
                </c:pt>
                <c:pt idx="213">
                  <c:v>7927.8830747000875</c:v>
                </c:pt>
                <c:pt idx="214">
                  <c:v>7980.7508765118046</c:v>
                </c:pt>
                <c:pt idx="215">
                  <c:v>8033.5307119311556</c:v>
                </c:pt>
                <c:pt idx="216">
                  <c:v>8086.2227273248509</c:v>
                </c:pt>
                <c:pt idx="217">
                  <c:v>8138.827068816061</c:v>
                </c:pt>
                <c:pt idx="218">
                  <c:v>8191.3438822848229</c:v>
                </c:pt>
                <c:pt idx="219">
                  <c:v>8243.7733133684451</c:v>
                </c:pt>
                <c:pt idx="220">
                  <c:v>8296.115507461911</c:v>
                </c:pt>
                <c:pt idx="221">
                  <c:v>8348.370609718284</c:v>
                </c:pt>
                <c:pt idx="222">
                  <c:v>8400.5387650491048</c:v>
                </c:pt>
                <c:pt idx="223">
                  <c:v>8452.6201181247998</c:v>
                </c:pt>
                <c:pt idx="224">
                  <c:v>8504.6148133750776</c:v>
                </c:pt>
                <c:pt idx="225">
                  <c:v>8556.522994989331</c:v>
                </c:pt>
                <c:pt idx="226">
                  <c:v>8608.344806917039</c:v>
                </c:pt>
                <c:pt idx="227">
                  <c:v>8660.0803928681617</c:v>
                </c:pt>
                <c:pt idx="228">
                  <c:v>8711.7298963135418</c:v>
                </c:pt>
                <c:pt idx="229">
                  <c:v>8763.2934604853035</c:v>
                </c:pt>
                <c:pt idx="230">
                  <c:v>8814.7712283772453</c:v>
                </c:pt>
                <c:pt idx="231">
                  <c:v>8866.1633427452398</c:v>
                </c:pt>
                <c:pt idx="232">
                  <c:v>8917.4699461076307</c:v>
                </c:pt>
                <c:pt idx="233">
                  <c:v>8968.6911807456236</c:v>
                </c:pt>
                <c:pt idx="234">
                  <c:v>9019.8271887036881</c:v>
                </c:pt>
                <c:pt idx="235">
                  <c:v>9070.8781117899416</c:v>
                </c:pt>
                <c:pt idx="236">
                  <c:v>9121.8440915765514</c:v>
                </c:pt>
                <c:pt idx="237">
                  <c:v>9172.7252694001218</c:v>
                </c:pt>
                <c:pt idx="238">
                  <c:v>9223.5217863620874</c:v>
                </c:pt>
                <c:pt idx="239">
                  <c:v>9274.2337833291094</c:v>
                </c:pt>
                <c:pt idx="240">
                  <c:v>9324.861400933456</c:v>
                </c:pt>
                <c:pt idx="241">
                  <c:v>9375.4047795734041</c:v>
                </c:pt>
                <c:pt idx="242">
                  <c:v>9425.8640594136177</c:v>
                </c:pt>
                <c:pt idx="243">
                  <c:v>9476.2393803855448</c:v>
                </c:pt>
                <c:pt idx="244">
                  <c:v>9526.5308821878007</c:v>
                </c:pt>
                <c:pt idx="245">
                  <c:v>9576.7387042865594</c:v>
                </c:pt>
                <c:pt idx="246">
                  <c:v>9626.8629859159355</c:v>
                </c:pt>
                <c:pt idx="247">
                  <c:v>9676.9038660783754</c:v>
                </c:pt>
                <c:pt idx="248">
                  <c:v>9726.8614835450371</c:v>
                </c:pt>
                <c:pt idx="249">
                  <c:v>9776.7359768561801</c:v>
                </c:pt>
                <c:pt idx="250">
                  <c:v>9826.5274843215466</c:v>
                </c:pt>
                <c:pt idx="251">
                  <c:v>9876.2361440207478</c:v>
                </c:pt>
                <c:pt idx="252">
                  <c:v>9925.8620938036456</c:v>
                </c:pt>
                <c:pt idx="253">
                  <c:v>9975.4054712907309</c:v>
                </c:pt>
                <c:pt idx="254">
                  <c:v>10024.866413873511</c:v>
                </c:pt>
                <c:pt idx="255">
                  <c:v>10074.245058714889</c:v>
                </c:pt>
                <c:pt idx="256">
                  <c:v>10123.541542749543</c:v>
                </c:pt>
                <c:pt idx="257">
                  <c:v>10172.756002684306</c:v>
                </c:pt>
                <c:pt idx="258">
                  <c:v>10221.888574998544</c:v>
                </c:pt>
                <c:pt idx="259">
                  <c:v>10270.939395944539</c:v>
                </c:pt>
                <c:pt idx="260">
                  <c:v>10319.908601547862</c:v>
                </c:pt>
                <c:pt idx="261">
                  <c:v>10368.796327607752</c:v>
                </c:pt>
                <c:pt idx="262">
                  <c:v>10417.602709697492</c:v>
                </c:pt>
                <c:pt idx="263">
                  <c:v>10466.327883164788</c:v>
                </c:pt>
                <c:pt idx="264">
                  <c:v>10514.971983132136</c:v>
                </c:pt>
                <c:pt idx="265">
                  <c:v>10563.535144497211</c:v>
                </c:pt>
                <c:pt idx="266">
                  <c:v>10612.017501933226</c:v>
                </c:pt>
                <c:pt idx="267">
                  <c:v>10660.419189889313</c:v>
                </c:pt>
                <c:pt idx="268">
                  <c:v>10708.740342590898</c:v>
                </c:pt>
                <c:pt idx="269">
                  <c:v>10756.981094040068</c:v>
                </c:pt>
                <c:pt idx="270">
                  <c:v>10805.141578015944</c:v>
                </c:pt>
                <c:pt idx="271">
                  <c:v>10853.221928075056</c:v>
                </c:pt>
                <c:pt idx="272">
                  <c:v>10901.222277551706</c:v>
                </c:pt>
                <c:pt idx="273">
                  <c:v>10949.142759558345</c:v>
                </c:pt>
                <c:pt idx="274">
                  <c:v>10996.983506985938</c:v>
                </c:pt>
                <c:pt idx="275">
                  <c:v>11044.744652504334</c:v>
                </c:pt>
                <c:pt idx="276">
                  <c:v>11092.426328562633</c:v>
                </c:pt>
                <c:pt idx="277">
                  <c:v>11140.028667389553</c:v>
                </c:pt>
                <c:pt idx="278">
                  <c:v>11187.5518009938</c:v>
                </c:pt>
                <c:pt idx="279">
                  <c:v>11234.995861164429</c:v>
                </c:pt>
                <c:pt idx="280">
                  <c:v>11282.360979471214</c:v>
                </c:pt>
                <c:pt idx="281">
                  <c:v>11329.647287265008</c:v>
                </c:pt>
                <c:pt idx="282">
                  <c:v>11376.854915678114</c:v>
                </c:pt>
                <c:pt idx="283">
                  <c:v>11423.983995624641</c:v>
                </c:pt>
                <c:pt idx="284">
                  <c:v>11471.034657800876</c:v>
                </c:pt>
                <c:pt idx="285">
                  <c:v>11518.007032685637</c:v>
                </c:pt>
                <c:pt idx="286">
                  <c:v>11564.901250540639</c:v>
                </c:pt>
                <c:pt idx="287">
                  <c:v>11611.717441410858</c:v>
                </c:pt>
                <c:pt idx="288">
                  <c:v>11658.455735124886</c:v>
                </c:pt>
                <c:pt idx="289">
                  <c:v>11705.116261295296</c:v>
                </c:pt>
                <c:pt idx="290">
                  <c:v>11751.699149319</c:v>
                </c:pt>
                <c:pt idx="291">
                  <c:v>11798.204528377606</c:v>
                </c:pt>
                <c:pt idx="292">
                  <c:v>11844.63252743778</c:v>
                </c:pt>
                <c:pt idx="293">
                  <c:v>11890.983275251596</c:v>
                </c:pt>
                <c:pt idx="294">
                  <c:v>11937.256900356904</c:v>
                </c:pt>
                <c:pt idx="295">
                  <c:v>11983.453531077677</c:v>
                </c:pt>
                <c:pt idx="296">
                  <c:v>12029.573295524373</c:v>
                </c:pt>
                <c:pt idx="297">
                  <c:v>12075.616321594285</c:v>
                </c:pt>
                <c:pt idx="298">
                  <c:v>12121.582736971901</c:v>
                </c:pt>
                <c:pt idx="299">
                  <c:v>12167.472669129254</c:v>
                </c:pt>
                <c:pt idx="300">
                  <c:v>12213.286245326281</c:v>
                </c:pt>
                <c:pt idx="301">
                  <c:v>12259.023592611165</c:v>
                </c:pt>
                <c:pt idx="302">
                  <c:v>12304.6848378207</c:v>
                </c:pt>
                <c:pt idx="303">
                  <c:v>12350.270107580634</c:v>
                </c:pt>
                <c:pt idx="304">
                  <c:v>12395.779528306028</c:v>
                </c:pt>
                <c:pt idx="305">
                  <c:v>12441.213226201595</c:v>
                </c:pt>
                <c:pt idx="306">
                  <c:v>12486.571327262061</c:v>
                </c:pt>
                <c:pt idx="307">
                  <c:v>12531.853957272509</c:v>
                </c:pt>
                <c:pt idx="308">
                  <c:v>12577.061241808731</c:v>
                </c:pt>
                <c:pt idx="309">
                  <c:v>12622.193306237572</c:v>
                </c:pt>
                <c:pt idx="310">
                  <c:v>12667.250275717279</c:v>
                </c:pt>
                <c:pt idx="311">
                  <c:v>12712.232275197852</c:v>
                </c:pt>
                <c:pt idx="312">
                  <c:v>12757.139429421386</c:v>
                </c:pt>
                <c:pt idx="313">
                  <c:v>12801.971862922419</c:v>
                </c:pt>
                <c:pt idx="314">
                  <c:v>12846.729700028274</c:v>
                </c:pt>
                <c:pt idx="315">
                  <c:v>12891.413064859411</c:v>
                </c:pt>
                <c:pt idx="316">
                  <c:v>12936.022081329764</c:v>
                </c:pt>
                <c:pt idx="317">
                  <c:v>12980.556873147088</c:v>
                </c:pt>
                <c:pt idx="318">
                  <c:v>13025.017563813302</c:v>
                </c:pt>
                <c:pt idx="319">
                  <c:v>13069.404276624831</c:v>
                </c:pt>
                <c:pt idx="320">
                  <c:v>13113.717134672946</c:v>
                </c:pt>
                <c:pt idx="321">
                  <c:v>13157.956260844108</c:v>
                </c:pt>
                <c:pt idx="322">
                  <c:v>13202.12177782031</c:v>
                </c:pt>
                <c:pt idx="323">
                  <c:v>13246.213808079414</c:v>
                </c:pt>
                <c:pt idx="324">
                  <c:v>13290.23247389549</c:v>
                </c:pt>
                <c:pt idx="325">
                  <c:v>13334.177897339161</c:v>
                </c:pt>
                <c:pt idx="326">
                  <c:v>13378.050200277934</c:v>
                </c:pt>
                <c:pt idx="327">
                  <c:v>13421.849504376543</c:v>
                </c:pt>
                <c:pt idx="328">
                  <c:v>13465.575931097284</c:v>
                </c:pt>
                <c:pt idx="329">
                  <c:v>13509.229601700354</c:v>
                </c:pt>
                <c:pt idx="330">
                  <c:v>13552.810637244183</c:v>
                </c:pt>
                <c:pt idx="331">
                  <c:v>13596.319158585777</c:v>
                </c:pt>
                <c:pt idx="332">
                  <c:v>13639.755286381045</c:v>
                </c:pt>
                <c:pt idx="333">
                  <c:v>13683.119141085139</c:v>
                </c:pt>
                <c:pt idx="334">
                  <c:v>13726.410842952788</c:v>
                </c:pt>
                <c:pt idx="335">
                  <c:v>13769.630512038626</c:v>
                </c:pt>
                <c:pt idx="336">
                  <c:v>13812.778268197533</c:v>
                </c:pt>
                <c:pt idx="337">
                  <c:v>13855.854231084961</c:v>
                </c:pt>
                <c:pt idx="338">
                  <c:v>13898.858520157268</c:v>
                </c:pt>
                <c:pt idx="339">
                  <c:v>13941.791254672051</c:v>
                </c:pt>
                <c:pt idx="340">
                  <c:v>13984.652553688473</c:v>
                </c:pt>
                <c:pt idx="341">
                  <c:v>14027.442536067596</c:v>
                </c:pt>
                <c:pt idx="342">
                  <c:v>14070.161320472711</c:v>
                </c:pt>
                <c:pt idx="343">
                  <c:v>14112.809025369665</c:v>
                </c:pt>
                <c:pt idx="344">
                  <c:v>14155.385769027189</c:v>
                </c:pt>
                <c:pt idx="345">
                  <c:v>14197.89166951723</c:v>
                </c:pt>
                <c:pt idx="346">
                  <c:v>14240.326844715275</c:v>
                </c:pt>
                <c:pt idx="347">
                  <c:v>14282.691412300677</c:v>
                </c:pt>
                <c:pt idx="348">
                  <c:v>14324.985489756986</c:v>
                </c:pt>
                <c:pt idx="349">
                  <c:v>14367.209194372268</c:v>
                </c:pt>
                <c:pt idx="350">
                  <c:v>14409.362643239438</c:v>
                </c:pt>
                <c:pt idx="351">
                  <c:v>14451.44595325658</c:v>
                </c:pt>
                <c:pt idx="352">
                  <c:v>14493.45924112727</c:v>
                </c:pt>
                <c:pt idx="353">
                  <c:v>14535.402623360904</c:v>
                </c:pt>
                <c:pt idx="354">
                  <c:v>14577.276216273018</c:v>
                </c:pt>
                <c:pt idx="355">
                  <c:v>14619.08013598561</c:v>
                </c:pt>
                <c:pt idx="356">
                  <c:v>14660.814498427468</c:v>
                </c:pt>
                <c:pt idx="357">
                  <c:v>14702.479419334479</c:v>
                </c:pt>
                <c:pt idx="358">
                  <c:v>14744.075014249966</c:v>
                </c:pt>
                <c:pt idx="359">
                  <c:v>14785.601398524994</c:v>
                </c:pt>
                <c:pt idx="360">
                  <c:v>14827.058687318699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C-CD40-A4A3-C35E74B4EEE4}"/>
            </c:ext>
          </c:extLst>
        </c:ser>
        <c:ser>
          <c:idx val="2"/>
          <c:order val="1"/>
          <c:tx>
            <c:strRef>
              <c:f>NPV!$H$1</c:f>
              <c:strCache>
                <c:ptCount val="1"/>
                <c:pt idx="0">
                  <c:v>Bank profit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NPV!$H$2:$H$362</c:f>
              <c:numCache>
                <c:formatCode>_("$"* #,##0.00_);_("$"* \(#,##0.00\);_("$"* "-"??_);_(@_)</c:formatCode>
                <c:ptCount val="361"/>
                <c:pt idx="0">
                  <c:v>0</c:v>
                </c:pt>
                <c:pt idx="1">
                  <c:v>15.16666666666697</c:v>
                </c:pt>
                <c:pt idx="2">
                  <c:v>30.374409722222481</c:v>
                </c:pt>
                <c:pt idx="3">
                  <c:v>45.6233404152199</c:v>
                </c:pt>
                <c:pt idx="4">
                  <c:v>60.913570295511818</c:v>
                </c:pt>
                <c:pt idx="5">
                  <c:v>76.245211215062227</c:v>
                </c:pt>
                <c:pt idx="6">
                  <c:v>91.618375328769616</c:v>
                </c:pt>
                <c:pt idx="7">
                  <c:v>107.03317509528461</c:v>
                </c:pt>
                <c:pt idx="8">
                  <c:v>122.48972327783486</c:v>
                </c:pt>
                <c:pt idx="9">
                  <c:v>137.98813294504635</c:v>
                </c:pt>
                <c:pt idx="10">
                  <c:v>153.52851747177192</c:v>
                </c:pt>
                <c:pt idx="11">
                  <c:v>169.11099053992439</c:v>
                </c:pt>
                <c:pt idx="12">
                  <c:v>184.73566613930325</c:v>
                </c:pt>
                <c:pt idx="13">
                  <c:v>200.40265856843143</c:v>
                </c:pt>
                <c:pt idx="14">
                  <c:v>216.1120824353884</c:v>
                </c:pt>
                <c:pt idx="15">
                  <c:v>231.86405265865051</c:v>
                </c:pt>
                <c:pt idx="16">
                  <c:v>247.65868446793411</c:v>
                </c:pt>
                <c:pt idx="17">
                  <c:v>263.49609340503503</c:v>
                </c:pt>
                <c:pt idx="18">
                  <c:v>279.37639532467347</c:v>
                </c:pt>
                <c:pt idx="19">
                  <c:v>295.29970639534531</c:v>
                </c:pt>
                <c:pt idx="20">
                  <c:v>311.26614310016521</c:v>
                </c:pt>
                <c:pt idx="21">
                  <c:v>327.27582223772879</c:v>
                </c:pt>
                <c:pt idx="22">
                  <c:v>343.32886092295576</c:v>
                </c:pt>
                <c:pt idx="23">
                  <c:v>359.42537658795572</c:v>
                </c:pt>
                <c:pt idx="24">
                  <c:v>375.56548698288134</c:v>
                </c:pt>
                <c:pt idx="25">
                  <c:v>391.74931017679319</c:v>
                </c:pt>
                <c:pt idx="26">
                  <c:v>407.97696455852201</c:v>
                </c:pt>
                <c:pt idx="27">
                  <c:v>424.24856883753455</c:v>
                </c:pt>
                <c:pt idx="28">
                  <c:v>440.564242044803</c:v>
                </c:pt>
                <c:pt idx="29">
                  <c:v>456.92410353367541</c:v>
                </c:pt>
                <c:pt idx="30">
                  <c:v>473.32827298074608</c:v>
                </c:pt>
                <c:pt idx="31">
                  <c:v>489.77687038673503</c:v>
                </c:pt>
                <c:pt idx="32">
                  <c:v>506.27001607736565</c:v>
                </c:pt>
                <c:pt idx="33">
                  <c:v>522.8078307042415</c:v>
                </c:pt>
                <c:pt idx="34">
                  <c:v>539.39043524573299</c:v>
                </c:pt>
                <c:pt idx="35">
                  <c:v>556.01795100785603</c:v>
                </c:pt>
                <c:pt idx="36">
                  <c:v>572.69049962517056</c:v>
                </c:pt>
                <c:pt idx="37">
                  <c:v>589.4082030616546</c:v>
                </c:pt>
                <c:pt idx="38">
                  <c:v>606.17118361161283</c:v>
                </c:pt>
                <c:pt idx="39">
                  <c:v>622.97956390056152</c:v>
                </c:pt>
                <c:pt idx="40">
                  <c:v>639.83346688612619</c:v>
                </c:pt>
                <c:pt idx="41">
                  <c:v>656.73301585894296</c:v>
                </c:pt>
                <c:pt idx="42">
                  <c:v>673.67833444355983</c:v>
                </c:pt>
                <c:pt idx="43">
                  <c:v>690.66954659934436</c:v>
                </c:pt>
                <c:pt idx="44">
                  <c:v>707.70677662138496</c:v>
                </c:pt>
                <c:pt idx="45">
                  <c:v>724.79014914140134</c:v>
                </c:pt>
                <c:pt idx="46">
                  <c:v>741.91978912866034</c:v>
                </c:pt>
                <c:pt idx="47">
                  <c:v>759.09582189088269</c:v>
                </c:pt>
                <c:pt idx="48">
                  <c:v>776.31837307517162</c:v>
                </c:pt>
                <c:pt idx="49">
                  <c:v>793.5875686689169</c:v>
                </c:pt>
                <c:pt idx="50">
                  <c:v>810.90353500072706</c:v>
                </c:pt>
                <c:pt idx="51">
                  <c:v>828.26639874135617</c:v>
                </c:pt>
                <c:pt idx="52">
                  <c:v>845.67628690461243</c:v>
                </c:pt>
                <c:pt idx="53">
                  <c:v>863.13332684831403</c:v>
                </c:pt>
                <c:pt idx="54">
                  <c:v>880.63764627519322</c:v>
                </c:pt>
                <c:pt idx="55">
                  <c:v>898.1893732338558</c:v>
                </c:pt>
                <c:pt idx="56">
                  <c:v>915.78863611969791</c:v>
                </c:pt>
                <c:pt idx="57">
                  <c:v>933.43556367585552</c:v>
                </c:pt>
                <c:pt idx="58">
                  <c:v>951.13028499414486</c:v>
                </c:pt>
                <c:pt idx="59">
                  <c:v>968.87292951600284</c:v>
                </c:pt>
                <c:pt idx="60">
                  <c:v>986.66362703344294</c:v>
                </c:pt>
                <c:pt idx="61">
                  <c:v>1004.5025076899929</c:v>
                </c:pt>
                <c:pt idx="62">
                  <c:v>1022.3897019816541</c:v>
                </c:pt>
                <c:pt idx="63">
                  <c:v>1040.3253407578532</c:v>
                </c:pt>
                <c:pt idx="64">
                  <c:v>1058.3095552224049</c:v>
                </c:pt>
                <c:pt idx="65">
                  <c:v>1076.3424769344656</c:v>
                </c:pt>
                <c:pt idx="66">
                  <c:v>1094.4242378094978</c:v>
                </c:pt>
                <c:pt idx="67">
                  <c:v>1112.5549701202308</c:v>
                </c:pt>
                <c:pt idx="68">
                  <c:v>1130.7348064976413</c:v>
                </c:pt>
                <c:pt idx="69">
                  <c:v>1148.9638799319055</c:v>
                </c:pt>
                <c:pt idx="70">
                  <c:v>1167.2423237733874</c:v>
                </c:pt>
                <c:pt idx="71">
                  <c:v>1185.5702717336071</c:v>
                </c:pt>
                <c:pt idx="72">
                  <c:v>1203.947857886219</c:v>
                </c:pt>
                <c:pt idx="73">
                  <c:v>1222.3752166679942</c:v>
                </c:pt>
                <c:pt idx="74">
                  <c:v>1240.8524828798027</c:v>
                </c:pt>
                <c:pt idx="75">
                  <c:v>1259.3797916876028</c:v>
                </c:pt>
                <c:pt idx="76">
                  <c:v>1277.957278623423</c:v>
                </c:pt>
                <c:pt idx="77">
                  <c:v>1296.5850795863626</c:v>
                </c:pt>
                <c:pt idx="78">
                  <c:v>1315.2633308435761</c:v>
                </c:pt>
                <c:pt idx="79">
                  <c:v>1333.9921690312767</c:v>
                </c:pt>
                <c:pt idx="80">
                  <c:v>1352.7717311557371</c:v>
                </c:pt>
                <c:pt idx="81">
                  <c:v>1371.602154594284</c:v>
                </c:pt>
                <c:pt idx="82">
                  <c:v>1390.4835770963091</c:v>
                </c:pt>
                <c:pt idx="83">
                  <c:v>1409.4161367842789</c:v>
                </c:pt>
                <c:pt idx="84">
                  <c:v>1428.3999721547361</c:v>
                </c:pt>
                <c:pt idx="85">
                  <c:v>1447.4352220793235</c:v>
                </c:pt>
                <c:pt idx="86">
                  <c:v>1466.5220258057871</c:v>
                </c:pt>
                <c:pt idx="87">
                  <c:v>1485.6605229590114</c:v>
                </c:pt>
                <c:pt idx="88">
                  <c:v>1504.8508535420251</c:v>
                </c:pt>
                <c:pt idx="89">
                  <c:v>1524.0931579370354</c:v>
                </c:pt>
                <c:pt idx="90">
                  <c:v>1543.387576906448</c:v>
                </c:pt>
                <c:pt idx="91">
                  <c:v>1562.7342515939026</c:v>
                </c:pt>
                <c:pt idx="92">
                  <c:v>1582.1333235253032</c:v>
                </c:pt>
                <c:pt idx="93">
                  <c:v>1601.5849346098512</c:v>
                </c:pt>
                <c:pt idx="94">
                  <c:v>1621.0892271410876</c:v>
                </c:pt>
                <c:pt idx="95">
                  <c:v>1640.6463437979273</c:v>
                </c:pt>
                <c:pt idx="96">
                  <c:v>1660.2564276457124</c:v>
                </c:pt>
                <c:pt idx="97">
                  <c:v>1679.9196221372531</c:v>
                </c:pt>
                <c:pt idx="98">
                  <c:v>1699.6360711138759</c:v>
                </c:pt>
                <c:pt idx="99">
                  <c:v>1719.4059188064757</c:v>
                </c:pt>
                <c:pt idx="100">
                  <c:v>1739.2293098365772</c:v>
                </c:pt>
                <c:pt idx="101">
                  <c:v>1759.1063892173843</c:v>
                </c:pt>
                <c:pt idx="102">
                  <c:v>1779.0373023548482</c:v>
                </c:pt>
                <c:pt idx="103">
                  <c:v>1799.0221950487266</c:v>
                </c:pt>
                <c:pt idx="104">
                  <c:v>1819.0612134936491</c:v>
                </c:pt>
                <c:pt idx="105">
                  <c:v>1839.1545042801954</c:v>
                </c:pt>
                <c:pt idx="106">
                  <c:v>1859.3022143959543</c:v>
                </c:pt>
                <c:pt idx="107">
                  <c:v>1879.5044912266085</c:v>
                </c:pt>
                <c:pt idx="108">
                  <c:v>1899.7614825570154</c:v>
                </c:pt>
                <c:pt idx="109">
                  <c:v>1920.0733365722745</c:v>
                </c:pt>
                <c:pt idx="110">
                  <c:v>1940.4402018588253</c:v>
                </c:pt>
                <c:pt idx="111">
                  <c:v>1960.8622274055251</c:v>
                </c:pt>
                <c:pt idx="112">
                  <c:v>1981.3395626047495</c:v>
                </c:pt>
                <c:pt idx="113">
                  <c:v>2001.8723572534709</c:v>
                </c:pt>
                <c:pt idx="114">
                  <c:v>2022.4607615543637</c:v>
                </c:pt>
                <c:pt idx="115">
                  <c:v>2043.1049261169082</c:v>
                </c:pt>
                <c:pt idx="116">
                  <c:v>2063.8050019584743</c:v>
                </c:pt>
                <c:pt idx="117">
                  <c:v>2084.561140505446</c:v>
                </c:pt>
                <c:pt idx="118">
                  <c:v>2105.3734935943139</c:v>
                </c:pt>
                <c:pt idx="119">
                  <c:v>2126.2422134728004</c:v>
                </c:pt>
                <c:pt idx="120">
                  <c:v>2147.1674528009553</c:v>
                </c:pt>
                <c:pt idx="121">
                  <c:v>2168.1493646522913</c:v>
                </c:pt>
                <c:pt idx="122">
                  <c:v>2189.1881025148914</c:v>
                </c:pt>
                <c:pt idx="123">
                  <c:v>2210.283820292535</c:v>
                </c:pt>
                <c:pt idx="124">
                  <c:v>2231.4366723058283</c:v>
                </c:pt>
                <c:pt idx="125">
                  <c:v>2252.6468132933232</c:v>
                </c:pt>
                <c:pt idx="126">
                  <c:v>2273.9143984126613</c:v>
                </c:pt>
                <c:pt idx="127">
                  <c:v>2295.2395832416942</c:v>
                </c:pt>
                <c:pt idx="128">
                  <c:v>2316.6225237796398</c:v>
                </c:pt>
                <c:pt idx="129">
                  <c:v>2338.06337644821</c:v>
                </c:pt>
                <c:pt idx="130">
                  <c:v>2359.5622980927565</c:v>
                </c:pt>
                <c:pt idx="131">
                  <c:v>2381.1194459834242</c:v>
                </c:pt>
                <c:pt idx="132">
                  <c:v>2402.7349778162961</c:v>
                </c:pt>
                <c:pt idx="133">
                  <c:v>2424.4090517145505</c:v>
                </c:pt>
                <c:pt idx="134">
                  <c:v>2446.1418262296102</c:v>
                </c:pt>
                <c:pt idx="135">
                  <c:v>2467.9334603423149</c:v>
                </c:pt>
                <c:pt idx="136">
                  <c:v>2489.7841134640757</c:v>
                </c:pt>
                <c:pt idx="137">
                  <c:v>2511.6939454380417</c:v>
                </c:pt>
                <c:pt idx="138">
                  <c:v>2533.6631165402696</c:v>
                </c:pt>
                <c:pt idx="139">
                  <c:v>2555.6917874808978</c:v>
                </c:pt>
                <c:pt idx="140">
                  <c:v>2577.7801194053263</c:v>
                </c:pt>
                <c:pt idx="141">
                  <c:v>2599.9282738953843</c:v>
                </c:pt>
                <c:pt idx="142">
                  <c:v>2622.136412970518</c:v>
                </c:pt>
                <c:pt idx="143">
                  <c:v>2644.4046990889783</c:v>
                </c:pt>
                <c:pt idx="144">
                  <c:v>2666.7332951490116</c:v>
                </c:pt>
                <c:pt idx="145">
                  <c:v>2689.1223644900401</c:v>
                </c:pt>
                <c:pt idx="146">
                  <c:v>2711.5720708938661</c:v>
                </c:pt>
                <c:pt idx="147">
                  <c:v>2734.0825785858724</c:v>
                </c:pt>
                <c:pt idx="148">
                  <c:v>2756.6540522362084</c:v>
                </c:pt>
                <c:pt idx="149">
                  <c:v>2779.286656961016</c:v>
                </c:pt>
                <c:pt idx="150">
                  <c:v>2801.9805583236175</c:v>
                </c:pt>
                <c:pt idx="151">
                  <c:v>2824.7359223357435</c:v>
                </c:pt>
                <c:pt idx="152">
                  <c:v>2847.5529154587366</c:v>
                </c:pt>
                <c:pt idx="153">
                  <c:v>2870.4317046047709</c:v>
                </c:pt>
                <c:pt idx="154">
                  <c:v>2893.3724571380753</c:v>
                </c:pt>
                <c:pt idx="155">
                  <c:v>2916.3753408761568</c:v>
                </c:pt>
                <c:pt idx="156">
                  <c:v>2939.440524091031</c:v>
                </c:pt>
                <c:pt idx="157">
                  <c:v>2962.5681755104451</c:v>
                </c:pt>
                <c:pt idx="158">
                  <c:v>2985.7584643191221</c:v>
                </c:pt>
                <c:pt idx="159">
                  <c:v>3009.0115601599828</c:v>
                </c:pt>
                <c:pt idx="160">
                  <c:v>3032.3276331354173</c:v>
                </c:pt>
                <c:pt idx="161">
                  <c:v>3055.7068538084914</c:v>
                </c:pt>
                <c:pt idx="162">
                  <c:v>3079.1493932042231</c:v>
                </c:pt>
                <c:pt idx="163">
                  <c:v>3102.655422810818</c:v>
                </c:pt>
                <c:pt idx="164">
                  <c:v>3126.2251145809314</c:v>
                </c:pt>
                <c:pt idx="165">
                  <c:v>3149.8586409329218</c:v>
                </c:pt>
                <c:pt idx="166">
                  <c:v>3173.5561747521133</c:v>
                </c:pt>
                <c:pt idx="167">
                  <c:v>3197.3178893920685</c:v>
                </c:pt>
                <c:pt idx="168">
                  <c:v>3221.1439586758388</c:v>
                </c:pt>
                <c:pt idx="169">
                  <c:v>3245.0345568972534</c:v>
                </c:pt>
                <c:pt idx="170">
                  <c:v>3268.9898588221822</c:v>
                </c:pt>
                <c:pt idx="171">
                  <c:v>3293.0100396898251</c:v>
                </c:pt>
                <c:pt idx="172">
                  <c:v>3317.0952752139856</c:v>
                </c:pt>
                <c:pt idx="173">
                  <c:v>3341.2457415843583</c:v>
                </c:pt>
                <c:pt idx="174">
                  <c:v>3365.461615467817</c:v>
                </c:pt>
                <c:pt idx="175">
                  <c:v>3389.7430740097079</c:v>
                </c:pt>
                <c:pt idx="176">
                  <c:v>3414.0902948351522</c:v>
                </c:pt>
                <c:pt idx="177">
                  <c:v>3438.50345605033</c:v>
                </c:pt>
                <c:pt idx="178">
                  <c:v>3462.9827362437991</c:v>
                </c:pt>
                <c:pt idx="179">
                  <c:v>3487.528314487794</c:v>
                </c:pt>
                <c:pt idx="180">
                  <c:v>3512.1403703395299</c:v>
                </c:pt>
                <c:pt idx="181">
                  <c:v>3536.8190838425362</c:v>
                </c:pt>
                <c:pt idx="182">
                  <c:v>3561.5646355279405</c:v>
                </c:pt>
                <c:pt idx="183">
                  <c:v>3586.3772064158293</c:v>
                </c:pt>
                <c:pt idx="184">
                  <c:v>3611.2569780165395</c:v>
                </c:pt>
                <c:pt idx="185">
                  <c:v>3636.2041323320009</c:v>
                </c:pt>
                <c:pt idx="186">
                  <c:v>3661.2188518570656</c:v>
                </c:pt>
                <c:pt idx="187">
                  <c:v>3686.3013195808453</c:v>
                </c:pt>
                <c:pt idx="188">
                  <c:v>3711.4517189880444</c:v>
                </c:pt>
                <c:pt idx="189">
                  <c:v>3736.6702340603042</c:v>
                </c:pt>
                <c:pt idx="190">
                  <c:v>3761.9570492775529</c:v>
                </c:pt>
                <c:pt idx="191">
                  <c:v>3787.3123496193439</c:v>
                </c:pt>
                <c:pt idx="192">
                  <c:v>3812.7363205662296</c:v>
                </c:pt>
                <c:pt idx="193">
                  <c:v>3838.2291481010961</c:v>
                </c:pt>
                <c:pt idx="194">
                  <c:v>3863.791018710539</c:v>
                </c:pt>
                <c:pt idx="195">
                  <c:v>3889.4221193862122</c:v>
                </c:pt>
                <c:pt idx="196">
                  <c:v>3915.1226376262166</c:v>
                </c:pt>
                <c:pt idx="197">
                  <c:v>3940.8927614364547</c:v>
                </c:pt>
                <c:pt idx="198">
                  <c:v>3966.7326793320117</c:v>
                </c:pt>
                <c:pt idx="199">
                  <c:v>3992.6425803385355</c:v>
                </c:pt>
                <c:pt idx="200">
                  <c:v>4018.6226539936197</c:v>
                </c:pt>
                <c:pt idx="201">
                  <c:v>4044.6730903481857</c:v>
                </c:pt>
                <c:pt idx="202">
                  <c:v>4070.7940799678781</c:v>
                </c:pt>
                <c:pt idx="203">
                  <c:v>4096.9858139344578</c:v>
                </c:pt>
                <c:pt idx="204">
                  <c:v>4123.2484838471973</c:v>
                </c:pt>
                <c:pt idx="205">
                  <c:v>4149.5822818242832</c:v>
                </c:pt>
                <c:pt idx="206">
                  <c:v>4175.9874005042257</c:v>
                </c:pt>
                <c:pt idx="207">
                  <c:v>4202.4640330472575</c:v>
                </c:pt>
                <c:pt idx="208">
                  <c:v>4229.0123731367621</c:v>
                </c:pt>
                <c:pt idx="209">
                  <c:v>4255.6326149806737</c:v>
                </c:pt>
                <c:pt idx="210">
                  <c:v>4282.324953312911</c:v>
                </c:pt>
                <c:pt idx="211">
                  <c:v>4309.0895833948016</c:v>
                </c:pt>
                <c:pt idx="212">
                  <c:v>4335.9267010164949</c:v>
                </c:pt>
                <c:pt idx="213">
                  <c:v>4362.8365024984178</c:v>
                </c:pt>
                <c:pt idx="214">
                  <c:v>4389.819184692682</c:v>
                </c:pt>
                <c:pt idx="215">
                  <c:v>4416.8749449845582</c:v>
                </c:pt>
                <c:pt idx="216">
                  <c:v>4444.0039812938921</c:v>
                </c:pt>
                <c:pt idx="217">
                  <c:v>4471.2064920765642</c:v>
                </c:pt>
                <c:pt idx="218">
                  <c:v>4498.4826763259371</c:v>
                </c:pt>
                <c:pt idx="219">
                  <c:v>4525.8327335743197</c:v>
                </c:pt>
                <c:pt idx="220">
                  <c:v>4553.2568638944158</c:v>
                </c:pt>
                <c:pt idx="221">
                  <c:v>4580.7552679007986</c:v>
                </c:pt>
                <c:pt idx="222">
                  <c:v>4608.3281467513643</c:v>
                </c:pt>
                <c:pt idx="223">
                  <c:v>4635.9757021488149</c:v>
                </c:pt>
                <c:pt idx="224">
                  <c:v>4663.6981363421346</c:v>
                </c:pt>
                <c:pt idx="225">
                  <c:v>4691.4956521280619</c:v>
                </c:pt>
                <c:pt idx="226">
                  <c:v>4719.3684528525755</c:v>
                </c:pt>
                <c:pt idx="227">
                  <c:v>4747.316742412384</c:v>
                </c:pt>
                <c:pt idx="228">
                  <c:v>4775.3407252564175</c:v>
                </c:pt>
                <c:pt idx="229">
                  <c:v>4803.4406063873212</c:v>
                </c:pt>
                <c:pt idx="230">
                  <c:v>4831.616591362952</c:v>
                </c:pt>
                <c:pt idx="231">
                  <c:v>4859.8688862978961</c:v>
                </c:pt>
                <c:pt idx="232">
                  <c:v>4888.1976978649527</c:v>
                </c:pt>
                <c:pt idx="233">
                  <c:v>4916.6032332966697</c:v>
                </c:pt>
                <c:pt idx="234">
                  <c:v>4945.0857003868496</c:v>
                </c:pt>
                <c:pt idx="235">
                  <c:v>4973.645307492061</c:v>
                </c:pt>
                <c:pt idx="236">
                  <c:v>5002.2822635331868</c:v>
                </c:pt>
                <c:pt idx="237">
                  <c:v>5030.9967779969247</c:v>
                </c:pt>
                <c:pt idx="238">
                  <c:v>5059.7890609373317</c:v>
                </c:pt>
                <c:pt idx="239">
                  <c:v>5088.6593229773698</c:v>
                </c:pt>
                <c:pt idx="240">
                  <c:v>5117.6077753104364</c:v>
                </c:pt>
                <c:pt idx="241">
                  <c:v>5146.6346297019008</c:v>
                </c:pt>
                <c:pt idx="242">
                  <c:v>5175.7400984906744</c:v>
                </c:pt>
                <c:pt idx="243">
                  <c:v>5204.9243945907565</c:v>
                </c:pt>
                <c:pt idx="244">
                  <c:v>5234.1877314927715</c:v>
                </c:pt>
                <c:pt idx="245">
                  <c:v>5263.530323265566</c:v>
                </c:pt>
                <c:pt idx="246">
                  <c:v>5292.9523845577423</c:v>
                </c:pt>
                <c:pt idx="247">
                  <c:v>5322.4541305992552</c:v>
                </c:pt>
                <c:pt idx="248">
                  <c:v>5352.0357772029602</c:v>
                </c:pt>
                <c:pt idx="249">
                  <c:v>5381.6975407662194</c:v>
                </c:pt>
                <c:pt idx="250">
                  <c:v>5411.4396382724608</c:v>
                </c:pt>
                <c:pt idx="251">
                  <c:v>5441.2622872927805</c:v>
                </c:pt>
                <c:pt idx="252">
                  <c:v>5471.1657059875342</c:v>
                </c:pt>
                <c:pt idx="253">
                  <c:v>5501.1501131079167</c:v>
                </c:pt>
                <c:pt idx="254">
                  <c:v>5531.2157279975872</c:v>
                </c:pt>
                <c:pt idx="255">
                  <c:v>5561.3627705942436</c:v>
                </c:pt>
                <c:pt idx="256">
                  <c:v>5591.5914614312696</c:v>
                </c:pt>
                <c:pt idx="257">
                  <c:v>5621.902021639311</c:v>
                </c:pt>
                <c:pt idx="258">
                  <c:v>5652.294672947919</c:v>
                </c:pt>
                <c:pt idx="259">
                  <c:v>5682.7696376871536</c:v>
                </c:pt>
                <c:pt idx="260">
                  <c:v>5713.3271387892237</c:v>
                </c:pt>
                <c:pt idx="261">
                  <c:v>5743.9673997901118</c:v>
                </c:pt>
                <c:pt idx="262">
                  <c:v>5774.6906448312093</c:v>
                </c:pt>
                <c:pt idx="263">
                  <c:v>5805.4970986609605</c:v>
                </c:pt>
                <c:pt idx="264">
                  <c:v>5836.3869866365021</c:v>
                </c:pt>
                <c:pt idx="265">
                  <c:v>5867.3605347253069</c:v>
                </c:pt>
                <c:pt idx="266">
                  <c:v>5898.4179695068578</c:v>
                </c:pt>
                <c:pt idx="267">
                  <c:v>5929.5595181742701</c:v>
                </c:pt>
                <c:pt idx="268">
                  <c:v>5960.7854085359922</c:v>
                </c:pt>
                <c:pt idx="269">
                  <c:v>5992.0958690174448</c:v>
                </c:pt>
                <c:pt idx="270">
                  <c:v>6023.491128662703</c:v>
                </c:pt>
                <c:pt idx="271">
                  <c:v>6054.9714171361629</c:v>
                </c:pt>
                <c:pt idx="272">
                  <c:v>6086.5369647242405</c:v>
                </c:pt>
                <c:pt idx="273">
                  <c:v>6118.188002337034</c:v>
                </c:pt>
                <c:pt idx="274">
                  <c:v>6149.9247615100303</c:v>
                </c:pt>
                <c:pt idx="275">
                  <c:v>6181.747474405789</c:v>
                </c:pt>
                <c:pt idx="276">
                  <c:v>6213.6563738156365</c:v>
                </c:pt>
                <c:pt idx="277">
                  <c:v>6245.6516931613896</c:v>
                </c:pt>
                <c:pt idx="278">
                  <c:v>6277.7336664970317</c:v>
                </c:pt>
                <c:pt idx="279">
                  <c:v>6309.9025285104635</c:v>
                </c:pt>
                <c:pt idx="280">
                  <c:v>6342.1585145251775</c:v>
                </c:pt>
                <c:pt idx="281">
                  <c:v>6374.5018605020177</c:v>
                </c:pt>
                <c:pt idx="282">
                  <c:v>6406.9328030408778</c:v>
                </c:pt>
                <c:pt idx="283">
                  <c:v>6439.4515793824467</c:v>
                </c:pt>
                <c:pt idx="284">
                  <c:v>6472.0584274099401</c:v>
                </c:pt>
                <c:pt idx="285">
                  <c:v>6504.7535856508439</c:v>
                </c:pt>
                <c:pt idx="286">
                  <c:v>6537.5372932786504</c:v>
                </c:pt>
                <c:pt idx="287">
                  <c:v>6570.4097901146106</c:v>
                </c:pt>
                <c:pt idx="288">
                  <c:v>6603.3713166295056</c:v>
                </c:pt>
                <c:pt idx="289">
                  <c:v>6636.4221139453748</c:v>
                </c:pt>
                <c:pt idx="290">
                  <c:v>6669.562423837313</c:v>
                </c:pt>
                <c:pt idx="291">
                  <c:v>6702.7924887352056</c:v>
                </c:pt>
                <c:pt idx="292">
                  <c:v>6736.1125517255296</c:v>
                </c:pt>
                <c:pt idx="293">
                  <c:v>6769.5228565531197</c:v>
                </c:pt>
                <c:pt idx="294">
                  <c:v>6803.0236476229511</c:v>
                </c:pt>
                <c:pt idx="295">
                  <c:v>6836.6151700019309</c:v>
                </c:pt>
                <c:pt idx="296">
                  <c:v>6870.2976694206864</c:v>
                </c:pt>
                <c:pt idx="297">
                  <c:v>6904.0713922753694</c:v>
                </c:pt>
                <c:pt idx="298">
                  <c:v>6937.9365856294462</c:v>
                </c:pt>
                <c:pt idx="299">
                  <c:v>6971.8934972155257</c:v>
                </c:pt>
                <c:pt idx="300">
                  <c:v>7005.9423754371528</c:v>
                </c:pt>
                <c:pt idx="301">
                  <c:v>7040.0834693706274</c:v>
                </c:pt>
                <c:pt idx="302">
                  <c:v>7074.3170287668418</c:v>
                </c:pt>
                <c:pt idx="303">
                  <c:v>7108.6433040530828</c:v>
                </c:pt>
                <c:pt idx="304">
                  <c:v>7143.0625463348952</c:v>
                </c:pt>
                <c:pt idx="305">
                  <c:v>7177.5750073978852</c:v>
                </c:pt>
                <c:pt idx="306">
                  <c:v>7212.1809397095858</c:v>
                </c:pt>
                <c:pt idx="307">
                  <c:v>7246.8805964213043</c:v>
                </c:pt>
                <c:pt idx="308">
                  <c:v>7281.6742313699415</c:v>
                </c:pt>
                <c:pt idx="309">
                  <c:v>7316.5620990799052</c:v>
                </c:pt>
                <c:pt idx="310">
                  <c:v>7351.5444547649095</c:v>
                </c:pt>
                <c:pt idx="311">
                  <c:v>7386.6215543299004</c:v>
                </c:pt>
                <c:pt idx="312">
                  <c:v>7421.7936543728774</c:v>
                </c:pt>
                <c:pt idx="313">
                  <c:v>7457.0610121868031</c:v>
                </c:pt>
                <c:pt idx="314">
                  <c:v>7492.4238857614764</c:v>
                </c:pt>
                <c:pt idx="315">
                  <c:v>7527.8825337854123</c:v>
                </c:pt>
                <c:pt idx="316">
                  <c:v>7563.4372156477493</c:v>
                </c:pt>
                <c:pt idx="317">
                  <c:v>7599.0881914401289</c:v>
                </c:pt>
                <c:pt idx="318">
                  <c:v>7634.8357219586178</c:v>
                </c:pt>
                <c:pt idx="319">
                  <c:v>7670.6800687055838</c:v>
                </c:pt>
                <c:pt idx="320">
                  <c:v>7706.6214938916619</c:v>
                </c:pt>
                <c:pt idx="321">
                  <c:v>7742.6602604376167</c:v>
                </c:pt>
                <c:pt idx="322">
                  <c:v>7778.7966319763054</c:v>
                </c:pt>
                <c:pt idx="323">
                  <c:v>7815.0308728545733</c:v>
                </c:pt>
                <c:pt idx="324">
                  <c:v>7851.3632481352233</c:v>
                </c:pt>
                <c:pt idx="325">
                  <c:v>7887.7940235989226</c:v>
                </c:pt>
                <c:pt idx="326">
                  <c:v>7924.3234657461689</c:v>
                </c:pt>
                <c:pt idx="327">
                  <c:v>7960.9518417992313</c:v>
                </c:pt>
                <c:pt idx="328">
                  <c:v>7997.6794197041036</c:v>
                </c:pt>
                <c:pt idx="329">
                  <c:v>8034.5064681324711</c:v>
                </c:pt>
                <c:pt idx="330">
                  <c:v>8071.4332564836623</c:v>
                </c:pt>
                <c:pt idx="331">
                  <c:v>8108.4600548866383</c:v>
                </c:pt>
                <c:pt idx="332">
                  <c:v>8145.5871342019564</c:v>
                </c:pt>
                <c:pt idx="333">
                  <c:v>8182.8147660237537</c:v>
                </c:pt>
                <c:pt idx="334">
                  <c:v>8220.143222681736</c:v>
                </c:pt>
                <c:pt idx="335">
                  <c:v>8257.5727772431655</c:v>
                </c:pt>
                <c:pt idx="336">
                  <c:v>8295.1037035148656</c:v>
                </c:pt>
                <c:pt idx="337">
                  <c:v>8332.7362760452197</c:v>
                </c:pt>
                <c:pt idx="338">
                  <c:v>8370.4707701261741</c:v>
                </c:pt>
                <c:pt idx="339">
                  <c:v>8408.3074617952661</c:v>
                </c:pt>
                <c:pt idx="340">
                  <c:v>8446.2466278376305</c:v>
                </c:pt>
                <c:pt idx="341">
                  <c:v>8484.2885457880257</c:v>
                </c:pt>
                <c:pt idx="342">
                  <c:v>8522.4334939328637</c:v>
                </c:pt>
                <c:pt idx="343">
                  <c:v>8560.6817513122678</c:v>
                </c:pt>
                <c:pt idx="344">
                  <c:v>8599.0335977220711</c:v>
                </c:pt>
                <c:pt idx="345">
                  <c:v>8637.4893137159015</c:v>
                </c:pt>
                <c:pt idx="346">
                  <c:v>8676.049180607215</c:v>
                </c:pt>
                <c:pt idx="347">
                  <c:v>8714.7134804713587</c:v>
                </c:pt>
                <c:pt idx="348">
                  <c:v>8753.482496147637</c:v>
                </c:pt>
                <c:pt idx="349">
                  <c:v>8792.3565112413726</c:v>
                </c:pt>
                <c:pt idx="350">
                  <c:v>8831.3358101259855</c:v>
                </c:pt>
                <c:pt idx="351">
                  <c:v>8870.4206779450742</c:v>
                </c:pt>
                <c:pt idx="352">
                  <c:v>8909.611400614509</c:v>
                </c:pt>
                <c:pt idx="353">
                  <c:v>8948.9082648245076</c:v>
                </c:pt>
                <c:pt idx="354">
                  <c:v>8988.3115580417416</c:v>
                </c:pt>
                <c:pt idx="355">
                  <c:v>9027.8215685114374</c:v>
                </c:pt>
                <c:pt idx="356">
                  <c:v>9067.4385852594896</c:v>
                </c:pt>
                <c:pt idx="357">
                  <c:v>9107.1628980945698</c:v>
                </c:pt>
                <c:pt idx="358">
                  <c:v>9146.9947976102394</c:v>
                </c:pt>
                <c:pt idx="359">
                  <c:v>9186.9345751871042</c:v>
                </c:pt>
                <c:pt idx="360">
                  <c:v>9226.9825229949001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C-CD40-A4A3-C35E74B4E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7110543"/>
        <c:axId val="1937254287"/>
      </c:lineChart>
      <c:catAx>
        <c:axId val="17371105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37254287"/>
        <c:crosses val="autoZero"/>
        <c:auto val="1"/>
        <c:lblAlgn val="ctr"/>
        <c:lblOffset val="100"/>
        <c:noMultiLvlLbl val="0"/>
      </c:catAx>
      <c:valAx>
        <c:axId val="193725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Benefit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737110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Lender benefit vs. borrower benefit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NPV!$E$1</c:f>
              <c:strCache>
                <c:ptCount val="1"/>
                <c:pt idx="0">
                  <c:v>NPV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NPV!$E$2:$E$362</c:f>
              <c:numCache>
                <c:formatCode>_("$"* #,##0.00_);_("$"* \(#,##0.00\);_("$"* "-"??_);_(@_)</c:formatCode>
                <c:ptCount val="361"/>
                <c:pt idx="0" formatCode="_(&quot;$&quot;* #,##0_);_(&quot;$&quot;* \(#,##0\);_(&quot;$&quot;* &quot;-&quot;??_);_(@_)">
                  <c:v>-5600</c:v>
                </c:pt>
                <c:pt idx="1">
                  <c:v>-5524.6232413252201</c:v>
                </c:pt>
                <c:pt idx="2">
                  <c:v>-5449.3719015500656</c:v>
                </c:pt>
                <c:pt idx="3">
                  <c:v>-5374.2457719908434</c:v>
                </c:pt>
                <c:pt idx="4">
                  <c:v>-5299.2446443110875</c:v>
                </c:pt>
                <c:pt idx="5">
                  <c:v>-5224.368310520982</c:v>
                </c:pt>
                <c:pt idx="6">
                  <c:v>-5149.6165629767829</c:v>
                </c:pt>
                <c:pt idx="7">
                  <c:v>-5074.989194380245</c:v>
                </c:pt>
                <c:pt idx="8">
                  <c:v>-5000.4859977780443</c:v>
                </c:pt>
                <c:pt idx="9">
                  <c:v>-4926.1067665612045</c:v>
                </c:pt>
                <c:pt idx="10">
                  <c:v>-4851.8512944645263</c:v>
                </c:pt>
                <c:pt idx="11">
                  <c:v>-4777.7193755660119</c:v>
                </c:pt>
                <c:pt idx="12">
                  <c:v>-4703.7108042862974</c:v>
                </c:pt>
                <c:pt idx="13">
                  <c:v>-4629.8253753880799</c:v>
                </c:pt>
                <c:pt idx="14">
                  <c:v>-4556.06288397555</c:v>
                </c:pt>
                <c:pt idx="15">
                  <c:v>-4482.4231254938231</c:v>
                </c:pt>
                <c:pt idx="16">
                  <c:v>-4408.9058957283714</c:v>
                </c:pt>
                <c:pt idx="17">
                  <c:v>-4335.5109908044597</c:v>
                </c:pt>
                <c:pt idx="18">
                  <c:v>-4262.2382071865777</c:v>
                </c:pt>
                <c:pt idx="19">
                  <c:v>-4189.0873416778768</c:v>
                </c:pt>
                <c:pt idx="20">
                  <c:v>-4116.0581914196064</c:v>
                </c:pt>
                <c:pt idx="21">
                  <c:v>-4043.1505538905512</c:v>
                </c:pt>
                <c:pt idx="22">
                  <c:v>-3970.3642269064699</c:v>
                </c:pt>
                <c:pt idx="23">
                  <c:v>-3897.6990086195333</c:v>
                </c:pt>
                <c:pt idx="24">
                  <c:v>-3825.1546975177662</c:v>
                </c:pt>
                <c:pt idx="25">
                  <c:v>-3752.731092424488</c:v>
                </c:pt>
                <c:pt idx="26">
                  <c:v>-3680.4279924977545</c:v>
                </c:pt>
                <c:pt idx="27">
                  <c:v>-3608.2451972298009</c:v>
                </c:pt>
                <c:pt idx="28">
                  <c:v>-3536.1825064464861</c:v>
                </c:pt>
                <c:pt idx="29">
                  <c:v>-3464.2397203067376</c:v>
                </c:pt>
                <c:pt idx="30">
                  <c:v>-3392.4166393019968</c:v>
                </c:pt>
                <c:pt idx="31">
                  <c:v>-3320.7130642556667</c:v>
                </c:pt>
                <c:pt idx="32">
                  <c:v>-3249.1287963225586</c:v>
                </c:pt>
                <c:pt idx="33">
                  <c:v>-3177.6636369883408</c:v>
                </c:pt>
                <c:pt idx="34">
                  <c:v>-3106.3173880689887</c:v>
                </c:pt>
                <c:pt idx="35">
                  <c:v>-3035.0898517102346</c:v>
                </c:pt>
                <c:pt idx="36">
                  <c:v>-2963.9808303870191</c:v>
                </c:pt>
                <c:pt idx="37">
                  <c:v>-2892.9901269029438</c:v>
                </c:pt>
                <c:pt idx="38">
                  <c:v>-2822.1175443897237</c:v>
                </c:pt>
                <c:pt idx="39">
                  <c:v>-2751.3628863066419</c:v>
                </c:pt>
                <c:pt idx="40">
                  <c:v>-2680.7259564400047</c:v>
                </c:pt>
                <c:pt idx="41">
                  <c:v>-2610.2065589025965</c:v>
                </c:pt>
                <c:pt idx="42">
                  <c:v>-2539.8044981331373</c:v>
                </c:pt>
                <c:pt idx="43">
                  <c:v>-2469.5195788957403</c:v>
                </c:pt>
                <c:pt idx="44">
                  <c:v>-2399.3516062793706</c:v>
                </c:pt>
                <c:pt idx="45">
                  <c:v>-2329.3003856973046</c:v>
                </c:pt>
                <c:pt idx="46">
                  <c:v>-2259.3657228865895</c:v>
                </c:pt>
                <c:pt idx="47">
                  <c:v>-2189.5474239075065</c:v>
                </c:pt>
                <c:pt idx="48">
                  <c:v>-2119.8452951430309</c:v>
                </c:pt>
                <c:pt idx="49">
                  <c:v>-2050.2591432982963</c:v>
                </c:pt>
                <c:pt idx="50">
                  <c:v>-1980.788775400059</c:v>
                </c:pt>
                <c:pt idx="51">
                  <c:v>-1911.4339987961614</c:v>
                </c:pt>
                <c:pt idx="52">
                  <c:v>-1842.1946211549991</c:v>
                </c:pt>
                <c:pt idx="53">
                  <c:v>-1773.0704504649871</c:v>
                </c:pt>
                <c:pt idx="54">
                  <c:v>-1704.0612950340264</c:v>
                </c:pt>
                <c:pt idx="55">
                  <c:v>-1635.1669634889743</c:v>
                </c:pt>
                <c:pt idx="56">
                  <c:v>-1566.3872647751118</c:v>
                </c:pt>
                <c:pt idx="57">
                  <c:v>-1497.7220081556152</c:v>
                </c:pt>
                <c:pt idx="58">
                  <c:v>-1429.1710032110263</c:v>
                </c:pt>
                <c:pt idx="59">
                  <c:v>-1360.7340598387245</c:v>
                </c:pt>
                <c:pt idx="60">
                  <c:v>-1292.4109882524001</c:v>
                </c:pt>
                <c:pt idx="61">
                  <c:v>-1224.201598981527</c:v>
                </c:pt>
                <c:pt idx="62">
                  <c:v>-1156.1057028708385</c:v>
                </c:pt>
                <c:pt idx="63">
                  <c:v>-1088.1231110798017</c:v>
                </c:pt>
                <c:pt idx="64">
                  <c:v>-1020.2536350820944</c:v>
                </c:pt>
                <c:pt idx="65">
                  <c:v>-952.49708666508218</c:v>
                </c:pt>
                <c:pt idx="66">
                  <c:v>-884.85327792929615</c:v>
                </c:pt>
                <c:pt idx="67">
                  <c:v>-817.32202128791255</c:v>
                </c:pt>
                <c:pt idx="68">
                  <c:v>-749.90312946623169</c:v>
                </c:pt>
                <c:pt idx="69">
                  <c:v>-682.5964155011593</c:v>
                </c:pt>
                <c:pt idx="70">
                  <c:v>-615.40169274068774</c:v>
                </c:pt>
                <c:pt idx="71">
                  <c:v>-548.31877484337826</c:v>
                </c:pt>
                <c:pt idx="72">
                  <c:v>-481.34747577784475</c:v>
                </c:pt>
                <c:pt idx="73">
                  <c:v>-414.48760982223723</c:v>
                </c:pt>
                <c:pt idx="74">
                  <c:v>-347.73899156372727</c:v>
                </c:pt>
                <c:pt idx="75">
                  <c:v>-281.1014358979935</c:v>
                </c:pt>
                <c:pt idx="76">
                  <c:v>-214.57475802870854</c:v>
                </c:pt>
                <c:pt idx="77">
                  <c:v>-148.15877346702641</c:v>
                </c:pt>
                <c:pt idx="78">
                  <c:v>-81.853298031070864</c:v>
                </c:pt>
                <c:pt idx="79">
                  <c:v>-15.658147845424736</c:v>
                </c:pt>
                <c:pt idx="80">
                  <c:v>50.42686065938004</c:v>
                </c:pt>
                <c:pt idx="81">
                  <c:v>116.4019107473715</c:v>
                </c:pt>
                <c:pt idx="82">
                  <c:v>182.26718537764583</c:v>
                </c:pt>
                <c:pt idx="83">
                  <c:v>248.02286720487479</c:v>
                </c:pt>
                <c:pt idx="84">
                  <c:v>313.66913857981217</c:v>
                </c:pt>
                <c:pt idx="85">
                  <c:v>379.20618154979957</c:v>
                </c:pt>
                <c:pt idx="86">
                  <c:v>444.63417785927118</c:v>
                </c:pt>
                <c:pt idx="87">
                  <c:v>509.95330895025779</c:v>
                </c:pt>
                <c:pt idx="88">
                  <c:v>575.16375596289004</c:v>
                </c:pt>
                <c:pt idx="89">
                  <c:v>640.26569973590063</c:v>
                </c:pt>
                <c:pt idx="90">
                  <c:v>705.25932080712573</c:v>
                </c:pt>
                <c:pt idx="91">
                  <c:v>770.14479941400612</c:v>
                </c:pt>
                <c:pt idx="92">
                  <c:v>834.92231549408632</c:v>
                </c:pt>
                <c:pt idx="93">
                  <c:v>899.5920486855141</c:v>
                </c:pt>
                <c:pt idx="94">
                  <c:v>964.1541783275386</c:v>
                </c:pt>
                <c:pt idx="95">
                  <c:v>1028.6088834610073</c:v>
                </c:pt>
                <c:pt idx="96">
                  <c:v>1092.9563428288629</c:v>
                </c:pt>
                <c:pt idx="97">
                  <c:v>1157.1967348766389</c:v>
                </c:pt>
                <c:pt idx="98">
                  <c:v>1221.3302377529542</c:v>
                </c:pt>
                <c:pt idx="99">
                  <c:v>1285.3570293100079</c:v>
                </c:pt>
                <c:pt idx="100">
                  <c:v>1349.2772871040713</c:v>
                </c:pt>
                <c:pt idx="101">
                  <c:v>1413.0911883959816</c:v>
                </c:pt>
                <c:pt idx="102">
                  <c:v>1476.7989101516325</c:v>
                </c:pt>
                <c:pt idx="103">
                  <c:v>1540.4006290424654</c:v>
                </c:pt>
                <c:pt idx="104">
                  <c:v>1603.896521445959</c:v>
                </c:pt>
                <c:pt idx="105">
                  <c:v>1667.286763446119</c:v>
                </c:pt>
                <c:pt idx="106">
                  <c:v>1730.5715308339661</c:v>
                </c:pt>
                <c:pt idx="107">
                  <c:v>1793.7509991080231</c:v>
                </c:pt>
                <c:pt idx="108">
                  <c:v>1856.8253434748019</c:v>
                </c:pt>
                <c:pt idx="109">
                  <c:v>1919.7947388492901</c:v>
                </c:pt>
                <c:pt idx="110">
                  <c:v>1982.6593598554346</c:v>
                </c:pt>
                <c:pt idx="111">
                  <c:v>2045.419380826627</c:v>
                </c:pt>
                <c:pt idx="112">
                  <c:v>2108.074975806187</c:v>
                </c:pt>
                <c:pt idx="113">
                  <c:v>2170.6263185478442</c:v>
                </c:pt>
                <c:pt idx="114">
                  <c:v>2233.073582516221</c:v>
                </c:pt>
                <c:pt idx="115">
                  <c:v>2295.4169408873122</c:v>
                </c:pt>
                <c:pt idx="116">
                  <c:v>2357.6565665489675</c:v>
                </c:pt>
                <c:pt idx="117">
                  <c:v>2419.7926321013688</c:v>
                </c:pt>
                <c:pt idx="118">
                  <c:v>2481.8253098575096</c:v>
                </c:pt>
                <c:pt idx="119">
                  <c:v>2543.7547718436736</c:v>
                </c:pt>
                <c:pt idx="120">
                  <c:v>2605.5811897999106</c:v>
                </c:pt>
                <c:pt idx="121">
                  <c:v>2667.3047351805135</c:v>
                </c:pt>
                <c:pt idx="122">
                  <c:v>2728.9255791544929</c:v>
                </c:pt>
                <c:pt idx="123">
                  <c:v>2790.4438926060529</c:v>
                </c:pt>
                <c:pt idx="124">
                  <c:v>2851.8598461350648</c:v>
                </c:pt>
                <c:pt idx="125">
                  <c:v>2913.173610057539</c:v>
                </c:pt>
                <c:pt idx="126">
                  <c:v>2974.3853544060989</c:v>
                </c:pt>
                <c:pt idx="127">
                  <c:v>3035.4952489304519</c:v>
                </c:pt>
                <c:pt idx="128">
                  <c:v>3096.5034630978589</c:v>
                </c:pt>
                <c:pt idx="129">
                  <c:v>3157.4101660936062</c:v>
                </c:pt>
                <c:pt idx="130">
                  <c:v>3218.2155268214738</c:v>
                </c:pt>
                <c:pt idx="131">
                  <c:v>3278.9197139042035</c:v>
                </c:pt>
                <c:pt idx="132">
                  <c:v>3339.5228956839669</c:v>
                </c:pt>
                <c:pt idx="133">
                  <c:v>3400.0252402228325</c:v>
                </c:pt>
                <c:pt idx="134">
                  <c:v>3460.4269153032305</c:v>
                </c:pt>
                <c:pt idx="135">
                  <c:v>3520.7280884284201</c:v>
                </c:pt>
                <c:pt idx="136">
                  <c:v>3580.9289268229518</c:v>
                </c:pt>
                <c:pt idx="137">
                  <c:v>3641.0295974331334</c:v>
                </c:pt>
                <c:pt idx="138">
                  <c:v>3701.0302669274911</c:v>
                </c:pt>
                <c:pt idx="139">
                  <c:v>3760.9311016972324</c:v>
                </c:pt>
                <c:pt idx="140">
                  <c:v>3820.7322678567079</c:v>
                </c:pt>
                <c:pt idx="141">
                  <c:v>3880.4339312438715</c:v>
                </c:pt>
                <c:pt idx="142">
                  <c:v>3940.0362574207402</c:v>
                </c:pt>
                <c:pt idx="143">
                  <c:v>3999.5394116738539</c:v>
                </c:pt>
                <c:pt idx="144">
                  <c:v>4058.9435590147327</c:v>
                </c:pt>
                <c:pt idx="145">
                  <c:v>4118.2488641803357</c:v>
                </c:pt>
                <c:pt idx="146">
                  <c:v>4177.4554916335164</c:v>
                </c:pt>
                <c:pt idx="147">
                  <c:v>4236.5636055634805</c:v>
                </c:pt>
                <c:pt idx="148">
                  <c:v>4295.5733698862405</c:v>
                </c:pt>
                <c:pt idx="149">
                  <c:v>4354.4849482450691</c:v>
                </c:pt>
                <c:pt idx="150">
                  <c:v>4413.2985040109543</c:v>
                </c:pt>
                <c:pt idx="151">
                  <c:v>4472.0142002830526</c:v>
                </c:pt>
                <c:pt idx="152">
                  <c:v>4530.6321998891408</c:v>
                </c:pt>
                <c:pt idx="153">
                  <c:v>4589.1526653860674</c:v>
                </c:pt>
                <c:pt idx="154">
                  <c:v>4647.5757590602034</c:v>
                </c:pt>
                <c:pt idx="155">
                  <c:v>4705.9016429278936</c:v>
                </c:pt>
                <c:pt idx="156">
                  <c:v>4764.130478735904</c:v>
                </c:pt>
                <c:pt idx="157">
                  <c:v>4822.2624279618713</c:v>
                </c:pt>
                <c:pt idx="158">
                  <c:v>4880.2976518147498</c:v>
                </c:pt>
                <c:pt idx="159">
                  <c:v>4938.2363112352614</c:v>
                </c:pt>
                <c:pt idx="160">
                  <c:v>4996.0785668963372</c:v>
                </c:pt>
                <c:pt idx="161">
                  <c:v>5053.8245792035677</c:v>
                </c:pt>
                <c:pt idx="162">
                  <c:v>5111.4745082956451</c:v>
                </c:pt>
                <c:pt idx="163">
                  <c:v>5169.0285140448068</c:v>
                </c:pt>
                <c:pt idx="164">
                  <c:v>5226.4867560572811</c:v>
                </c:pt>
                <c:pt idx="165">
                  <c:v>5283.8493936737286</c:v>
                </c:pt>
                <c:pt idx="166">
                  <c:v>5341.1165859696821</c:v>
                </c:pt>
                <c:pt idx="167">
                  <c:v>5398.2884917559923</c:v>
                </c:pt>
                <c:pt idx="168">
                  <c:v>5455.3652695792634</c:v>
                </c:pt>
                <c:pt idx="169">
                  <c:v>5512.3470777222965</c:v>
                </c:pt>
                <c:pt idx="170">
                  <c:v>5569.2340742045253</c:v>
                </c:pt>
                <c:pt idx="171">
                  <c:v>5626.026416782458</c:v>
                </c:pt>
                <c:pt idx="172">
                  <c:v>5682.7242629501116</c:v>
                </c:pt>
                <c:pt idx="173">
                  <c:v>5739.3277699394494</c:v>
                </c:pt>
                <c:pt idx="174">
                  <c:v>5795.8370947208177</c:v>
                </c:pt>
                <c:pt idx="175">
                  <c:v>5852.2523940033825</c:v>
                </c:pt>
                <c:pt idx="176">
                  <c:v>5908.5738242355601</c:v>
                </c:pt>
                <c:pt idx="177">
                  <c:v>5964.8015416054541</c:v>
                </c:pt>
                <c:pt idx="178">
                  <c:v>6020.935702041289</c:v>
                </c:pt>
                <c:pt idx="179">
                  <c:v>6076.9764612118397</c:v>
                </c:pt>
                <c:pt idx="180">
                  <c:v>6132.9239745268651</c:v>
                </c:pt>
                <c:pt idx="181">
                  <c:v>6188.7783971375393</c:v>
                </c:pt>
                <c:pt idx="182">
                  <c:v>6244.5398839368809</c:v>
                </c:pt>
                <c:pt idx="183">
                  <c:v>6300.208589560184</c:v>
                </c:pt>
                <c:pt idx="184">
                  <c:v>6355.784668385445</c:v>
                </c:pt>
                <c:pt idx="185">
                  <c:v>6411.2682745337916</c:v>
                </c:pt>
                <c:pt idx="186">
                  <c:v>6466.6595618699121</c:v>
                </c:pt>
                <c:pt idx="187">
                  <c:v>6521.9586840024776</c:v>
                </c:pt>
                <c:pt idx="188">
                  <c:v>6577.1657942845732</c:v>
                </c:pt>
                <c:pt idx="189">
                  <c:v>6632.2810458141194</c:v>
                </c:pt>
                <c:pt idx="190">
                  <c:v>6687.3045914342993</c:v>
                </c:pt>
                <c:pt idx="191">
                  <c:v>6742.2365837339794</c:v>
                </c:pt>
                <c:pt idx="192">
                  <c:v>6797.0771750481354</c:v>
                </c:pt>
                <c:pt idx="193">
                  <c:v>6851.8265174582748</c:v>
                </c:pt>
                <c:pt idx="194">
                  <c:v>6906.4847627928566</c:v>
                </c:pt>
                <c:pt idx="195">
                  <c:v>6961.0520626277139</c:v>
                </c:pt>
                <c:pt idx="196">
                  <c:v>7015.5285682864733</c:v>
                </c:pt>
                <c:pt idx="197">
                  <c:v>7069.914430840975</c:v>
                </c:pt>
                <c:pt idx="198">
                  <c:v>7124.2098011116923</c:v>
                </c:pt>
                <c:pt idx="199">
                  <c:v>7178.4148296681487</c:v>
                </c:pt>
                <c:pt idx="200">
                  <c:v>7232.5296668293367</c:v>
                </c:pt>
                <c:pt idx="201">
                  <c:v>7286.5544626641331</c:v>
                </c:pt>
                <c:pt idx="202">
                  <c:v>7340.4893669917165</c:v>
                </c:pt>
                <c:pt idx="203">
                  <c:v>7394.334529381983</c:v>
                </c:pt>
                <c:pt idx="204">
                  <c:v>7448.0900991559593</c:v>
                </c:pt>
                <c:pt idx="205">
                  <c:v>7501.7562253862188</c:v>
                </c:pt>
                <c:pt idx="206">
                  <c:v>7555.3330568972933</c:v>
                </c:pt>
                <c:pt idx="207">
                  <c:v>7608.8207422660862</c:v>
                </c:pt>
                <c:pt idx="208">
                  <c:v>7662.2194298222857</c:v>
                </c:pt>
                <c:pt idx="209">
                  <c:v>7715.5292676487743</c:v>
                </c:pt>
                <c:pt idx="210">
                  <c:v>7768.7504035820411</c:v>
                </c:pt>
                <c:pt idx="211">
                  <c:v>7821.88298521259</c:v>
                </c:pt>
                <c:pt idx="212">
                  <c:v>7874.9271598853511</c:v>
                </c:pt>
                <c:pt idx="213">
                  <c:v>7927.8830747000875</c:v>
                </c:pt>
                <c:pt idx="214">
                  <c:v>7980.7508765118046</c:v>
                </c:pt>
                <c:pt idx="215">
                  <c:v>8033.5307119311556</c:v>
                </c:pt>
                <c:pt idx="216">
                  <c:v>8086.2227273248509</c:v>
                </c:pt>
                <c:pt idx="217">
                  <c:v>8138.827068816061</c:v>
                </c:pt>
                <c:pt idx="218">
                  <c:v>8191.3438822848229</c:v>
                </c:pt>
                <c:pt idx="219">
                  <c:v>8243.7733133684451</c:v>
                </c:pt>
                <c:pt idx="220">
                  <c:v>8296.115507461911</c:v>
                </c:pt>
                <c:pt idx="221">
                  <c:v>8348.370609718284</c:v>
                </c:pt>
                <c:pt idx="222">
                  <c:v>8400.5387650491048</c:v>
                </c:pt>
                <c:pt idx="223">
                  <c:v>8452.6201181247998</c:v>
                </c:pt>
                <c:pt idx="224">
                  <c:v>8504.6148133750776</c:v>
                </c:pt>
                <c:pt idx="225">
                  <c:v>8556.522994989331</c:v>
                </c:pt>
                <c:pt idx="226">
                  <c:v>8608.344806917039</c:v>
                </c:pt>
                <c:pt idx="227">
                  <c:v>8660.0803928681617</c:v>
                </c:pt>
                <c:pt idx="228">
                  <c:v>8711.7298963135418</c:v>
                </c:pt>
                <c:pt idx="229">
                  <c:v>8763.2934604853035</c:v>
                </c:pt>
                <c:pt idx="230">
                  <c:v>8814.7712283772453</c:v>
                </c:pt>
                <c:pt idx="231">
                  <c:v>8866.1633427452398</c:v>
                </c:pt>
                <c:pt idx="232">
                  <c:v>8917.4699461076307</c:v>
                </c:pt>
                <c:pt idx="233">
                  <c:v>8968.6911807456236</c:v>
                </c:pt>
                <c:pt idx="234">
                  <c:v>9019.8271887036881</c:v>
                </c:pt>
                <c:pt idx="235">
                  <c:v>9070.8781117899416</c:v>
                </c:pt>
                <c:pt idx="236">
                  <c:v>9121.8440915765514</c:v>
                </c:pt>
                <c:pt idx="237">
                  <c:v>9172.7252694001218</c:v>
                </c:pt>
                <c:pt idx="238">
                  <c:v>9223.5217863620874</c:v>
                </c:pt>
                <c:pt idx="239">
                  <c:v>9274.2337833291094</c:v>
                </c:pt>
                <c:pt idx="240">
                  <c:v>9324.861400933456</c:v>
                </c:pt>
                <c:pt idx="241">
                  <c:v>9375.4047795734041</c:v>
                </c:pt>
                <c:pt idx="242">
                  <c:v>9425.8640594136177</c:v>
                </c:pt>
                <c:pt idx="243">
                  <c:v>9476.2393803855448</c:v>
                </c:pt>
                <c:pt idx="244">
                  <c:v>9526.5308821878007</c:v>
                </c:pt>
                <c:pt idx="245">
                  <c:v>9576.7387042865594</c:v>
                </c:pt>
                <c:pt idx="246">
                  <c:v>9626.8629859159355</c:v>
                </c:pt>
                <c:pt idx="247">
                  <c:v>9676.9038660783754</c:v>
                </c:pt>
                <c:pt idx="248">
                  <c:v>9726.8614835450371</c:v>
                </c:pt>
                <c:pt idx="249">
                  <c:v>9776.7359768561801</c:v>
                </c:pt>
                <c:pt idx="250">
                  <c:v>9826.5274843215466</c:v>
                </c:pt>
                <c:pt idx="251">
                  <c:v>9876.2361440207478</c:v>
                </c:pt>
                <c:pt idx="252">
                  <c:v>9925.8620938036456</c:v>
                </c:pt>
                <c:pt idx="253">
                  <c:v>9975.4054712907309</c:v>
                </c:pt>
                <c:pt idx="254">
                  <c:v>10024.866413873511</c:v>
                </c:pt>
                <c:pt idx="255">
                  <c:v>10074.245058714889</c:v>
                </c:pt>
                <c:pt idx="256">
                  <c:v>10123.541542749543</c:v>
                </c:pt>
                <c:pt idx="257">
                  <c:v>10172.756002684306</c:v>
                </c:pt>
                <c:pt idx="258">
                  <c:v>10221.888574998544</c:v>
                </c:pt>
                <c:pt idx="259">
                  <c:v>10270.939395944539</c:v>
                </c:pt>
                <c:pt idx="260">
                  <c:v>10319.908601547862</c:v>
                </c:pt>
                <c:pt idx="261">
                  <c:v>10368.796327607752</c:v>
                </c:pt>
                <c:pt idx="262">
                  <c:v>10417.602709697492</c:v>
                </c:pt>
                <c:pt idx="263">
                  <c:v>10466.327883164788</c:v>
                </c:pt>
                <c:pt idx="264">
                  <c:v>10514.971983132136</c:v>
                </c:pt>
                <c:pt idx="265">
                  <c:v>10563.535144497211</c:v>
                </c:pt>
                <c:pt idx="266">
                  <c:v>10612.017501933226</c:v>
                </c:pt>
                <c:pt idx="267">
                  <c:v>10660.419189889313</c:v>
                </c:pt>
                <c:pt idx="268">
                  <c:v>10708.740342590898</c:v>
                </c:pt>
                <c:pt idx="269">
                  <c:v>10756.981094040068</c:v>
                </c:pt>
                <c:pt idx="270">
                  <c:v>10805.141578015944</c:v>
                </c:pt>
                <c:pt idx="271">
                  <c:v>10853.221928075056</c:v>
                </c:pt>
                <c:pt idx="272">
                  <c:v>10901.222277551706</c:v>
                </c:pt>
                <c:pt idx="273">
                  <c:v>10949.142759558345</c:v>
                </c:pt>
                <c:pt idx="274">
                  <c:v>10996.983506985938</c:v>
                </c:pt>
                <c:pt idx="275">
                  <c:v>11044.744652504334</c:v>
                </c:pt>
                <c:pt idx="276">
                  <c:v>11092.426328562633</c:v>
                </c:pt>
                <c:pt idx="277">
                  <c:v>11140.028667389553</c:v>
                </c:pt>
                <c:pt idx="278">
                  <c:v>11187.5518009938</c:v>
                </c:pt>
                <c:pt idx="279">
                  <c:v>11234.995861164429</c:v>
                </c:pt>
                <c:pt idx="280">
                  <c:v>11282.360979471214</c:v>
                </c:pt>
                <c:pt idx="281">
                  <c:v>11329.647287265008</c:v>
                </c:pt>
                <c:pt idx="282">
                  <c:v>11376.854915678114</c:v>
                </c:pt>
                <c:pt idx="283">
                  <c:v>11423.983995624641</c:v>
                </c:pt>
                <c:pt idx="284">
                  <c:v>11471.034657800876</c:v>
                </c:pt>
                <c:pt idx="285">
                  <c:v>11518.007032685637</c:v>
                </c:pt>
                <c:pt idx="286">
                  <c:v>11564.901250540639</c:v>
                </c:pt>
                <c:pt idx="287">
                  <c:v>11611.717441410858</c:v>
                </c:pt>
                <c:pt idx="288">
                  <c:v>11658.455735124886</c:v>
                </c:pt>
                <c:pt idx="289">
                  <c:v>11705.116261295296</c:v>
                </c:pt>
                <c:pt idx="290">
                  <c:v>11751.699149319</c:v>
                </c:pt>
                <c:pt idx="291">
                  <c:v>11798.204528377606</c:v>
                </c:pt>
                <c:pt idx="292">
                  <c:v>11844.63252743778</c:v>
                </c:pt>
                <c:pt idx="293">
                  <c:v>11890.983275251596</c:v>
                </c:pt>
                <c:pt idx="294">
                  <c:v>11937.256900356904</c:v>
                </c:pt>
                <c:pt idx="295">
                  <c:v>11983.453531077677</c:v>
                </c:pt>
                <c:pt idx="296">
                  <c:v>12029.573295524373</c:v>
                </c:pt>
                <c:pt idx="297">
                  <c:v>12075.616321594285</c:v>
                </c:pt>
                <c:pt idx="298">
                  <c:v>12121.582736971901</c:v>
                </c:pt>
                <c:pt idx="299">
                  <c:v>12167.472669129254</c:v>
                </c:pt>
                <c:pt idx="300">
                  <c:v>12213.286245326281</c:v>
                </c:pt>
                <c:pt idx="301">
                  <c:v>12259.023592611165</c:v>
                </c:pt>
                <c:pt idx="302">
                  <c:v>12304.6848378207</c:v>
                </c:pt>
                <c:pt idx="303">
                  <c:v>12350.270107580634</c:v>
                </c:pt>
                <c:pt idx="304">
                  <c:v>12395.779528306028</c:v>
                </c:pt>
                <c:pt idx="305">
                  <c:v>12441.213226201595</c:v>
                </c:pt>
                <c:pt idx="306">
                  <c:v>12486.571327262061</c:v>
                </c:pt>
                <c:pt idx="307">
                  <c:v>12531.853957272509</c:v>
                </c:pt>
                <c:pt idx="308">
                  <c:v>12577.061241808731</c:v>
                </c:pt>
                <c:pt idx="309">
                  <c:v>12622.193306237572</c:v>
                </c:pt>
                <c:pt idx="310">
                  <c:v>12667.250275717279</c:v>
                </c:pt>
                <c:pt idx="311">
                  <c:v>12712.232275197852</c:v>
                </c:pt>
                <c:pt idx="312">
                  <c:v>12757.139429421386</c:v>
                </c:pt>
                <c:pt idx="313">
                  <c:v>12801.971862922419</c:v>
                </c:pt>
                <c:pt idx="314">
                  <c:v>12846.729700028274</c:v>
                </c:pt>
                <c:pt idx="315">
                  <c:v>12891.413064859411</c:v>
                </c:pt>
                <c:pt idx="316">
                  <c:v>12936.022081329764</c:v>
                </c:pt>
                <c:pt idx="317">
                  <c:v>12980.556873147088</c:v>
                </c:pt>
                <c:pt idx="318">
                  <c:v>13025.017563813302</c:v>
                </c:pt>
                <c:pt idx="319">
                  <c:v>13069.404276624831</c:v>
                </c:pt>
                <c:pt idx="320">
                  <c:v>13113.717134672946</c:v>
                </c:pt>
                <c:pt idx="321">
                  <c:v>13157.956260844108</c:v>
                </c:pt>
                <c:pt idx="322">
                  <c:v>13202.12177782031</c:v>
                </c:pt>
                <c:pt idx="323">
                  <c:v>13246.213808079414</c:v>
                </c:pt>
                <c:pt idx="324">
                  <c:v>13290.23247389549</c:v>
                </c:pt>
                <c:pt idx="325">
                  <c:v>13334.177897339161</c:v>
                </c:pt>
                <c:pt idx="326">
                  <c:v>13378.050200277934</c:v>
                </c:pt>
                <c:pt idx="327">
                  <c:v>13421.849504376543</c:v>
                </c:pt>
                <c:pt idx="328">
                  <c:v>13465.575931097284</c:v>
                </c:pt>
                <c:pt idx="329">
                  <c:v>13509.229601700354</c:v>
                </c:pt>
                <c:pt idx="330">
                  <c:v>13552.810637244183</c:v>
                </c:pt>
                <c:pt idx="331">
                  <c:v>13596.319158585777</c:v>
                </c:pt>
                <c:pt idx="332">
                  <c:v>13639.755286381045</c:v>
                </c:pt>
                <c:pt idx="333">
                  <c:v>13683.119141085139</c:v>
                </c:pt>
                <c:pt idx="334">
                  <c:v>13726.410842952788</c:v>
                </c:pt>
                <c:pt idx="335">
                  <c:v>13769.630512038626</c:v>
                </c:pt>
                <c:pt idx="336">
                  <c:v>13812.778268197533</c:v>
                </c:pt>
                <c:pt idx="337">
                  <c:v>13855.854231084961</c:v>
                </c:pt>
                <c:pt idx="338">
                  <c:v>13898.858520157268</c:v>
                </c:pt>
                <c:pt idx="339">
                  <c:v>13941.791254672051</c:v>
                </c:pt>
                <c:pt idx="340">
                  <c:v>13984.652553688473</c:v>
                </c:pt>
                <c:pt idx="341">
                  <c:v>14027.442536067596</c:v>
                </c:pt>
                <c:pt idx="342">
                  <c:v>14070.161320472711</c:v>
                </c:pt>
                <c:pt idx="343">
                  <c:v>14112.809025369665</c:v>
                </c:pt>
                <c:pt idx="344">
                  <c:v>14155.385769027189</c:v>
                </c:pt>
                <c:pt idx="345">
                  <c:v>14197.89166951723</c:v>
                </c:pt>
                <c:pt idx="346">
                  <c:v>14240.326844715275</c:v>
                </c:pt>
                <c:pt idx="347">
                  <c:v>14282.691412300677</c:v>
                </c:pt>
                <c:pt idx="348">
                  <c:v>14324.985489756986</c:v>
                </c:pt>
                <c:pt idx="349">
                  <c:v>14367.209194372268</c:v>
                </c:pt>
                <c:pt idx="350">
                  <c:v>14409.362643239438</c:v>
                </c:pt>
                <c:pt idx="351">
                  <c:v>14451.44595325658</c:v>
                </c:pt>
                <c:pt idx="352">
                  <c:v>14493.45924112727</c:v>
                </c:pt>
                <c:pt idx="353">
                  <c:v>14535.402623360904</c:v>
                </c:pt>
                <c:pt idx="354">
                  <c:v>14577.276216273018</c:v>
                </c:pt>
                <c:pt idx="355">
                  <c:v>14619.08013598561</c:v>
                </c:pt>
                <c:pt idx="356">
                  <c:v>14660.814498427468</c:v>
                </c:pt>
                <c:pt idx="357">
                  <c:v>14702.479419334479</c:v>
                </c:pt>
                <c:pt idx="358">
                  <c:v>14744.075014249966</c:v>
                </c:pt>
                <c:pt idx="359">
                  <c:v>14785.601398524994</c:v>
                </c:pt>
                <c:pt idx="360">
                  <c:v>14827.058687318699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31-7C40-AFDF-EA9EC0575D58}"/>
            </c:ext>
          </c:extLst>
        </c:ser>
        <c:ser>
          <c:idx val="2"/>
          <c:order val="1"/>
          <c:tx>
            <c:strRef>
              <c:f>NPV!$H$1</c:f>
              <c:strCache>
                <c:ptCount val="1"/>
                <c:pt idx="0">
                  <c:v>Bank profit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NPV!$H$2:$H$362</c:f>
              <c:numCache>
                <c:formatCode>_("$"* #,##0.00_);_("$"* \(#,##0.00\);_("$"* "-"??_);_(@_)</c:formatCode>
                <c:ptCount val="361"/>
                <c:pt idx="0">
                  <c:v>0</c:v>
                </c:pt>
                <c:pt idx="1">
                  <c:v>15.16666666666697</c:v>
                </c:pt>
                <c:pt idx="2">
                  <c:v>30.374409722222481</c:v>
                </c:pt>
                <c:pt idx="3">
                  <c:v>45.6233404152199</c:v>
                </c:pt>
                <c:pt idx="4">
                  <c:v>60.913570295511818</c:v>
                </c:pt>
                <c:pt idx="5">
                  <c:v>76.245211215062227</c:v>
                </c:pt>
                <c:pt idx="6">
                  <c:v>91.618375328769616</c:v>
                </c:pt>
                <c:pt idx="7">
                  <c:v>107.03317509528461</c:v>
                </c:pt>
                <c:pt idx="8">
                  <c:v>122.48972327783486</c:v>
                </c:pt>
                <c:pt idx="9">
                  <c:v>137.98813294504635</c:v>
                </c:pt>
                <c:pt idx="10">
                  <c:v>153.52851747177192</c:v>
                </c:pt>
                <c:pt idx="11">
                  <c:v>169.11099053992439</c:v>
                </c:pt>
                <c:pt idx="12">
                  <c:v>184.73566613930325</c:v>
                </c:pt>
                <c:pt idx="13">
                  <c:v>200.40265856843143</c:v>
                </c:pt>
                <c:pt idx="14">
                  <c:v>216.1120824353884</c:v>
                </c:pt>
                <c:pt idx="15">
                  <c:v>231.86405265865051</c:v>
                </c:pt>
                <c:pt idx="16">
                  <c:v>247.65868446793411</c:v>
                </c:pt>
                <c:pt idx="17">
                  <c:v>263.49609340503503</c:v>
                </c:pt>
                <c:pt idx="18">
                  <c:v>279.37639532467347</c:v>
                </c:pt>
                <c:pt idx="19">
                  <c:v>295.29970639534531</c:v>
                </c:pt>
                <c:pt idx="20">
                  <c:v>311.26614310016521</c:v>
                </c:pt>
                <c:pt idx="21">
                  <c:v>327.27582223772879</c:v>
                </c:pt>
                <c:pt idx="22">
                  <c:v>343.32886092295576</c:v>
                </c:pt>
                <c:pt idx="23">
                  <c:v>359.42537658795572</c:v>
                </c:pt>
                <c:pt idx="24">
                  <c:v>375.56548698288134</c:v>
                </c:pt>
                <c:pt idx="25">
                  <c:v>391.74931017679319</c:v>
                </c:pt>
                <c:pt idx="26">
                  <c:v>407.97696455852201</c:v>
                </c:pt>
                <c:pt idx="27">
                  <c:v>424.24856883753455</c:v>
                </c:pt>
                <c:pt idx="28">
                  <c:v>440.564242044803</c:v>
                </c:pt>
                <c:pt idx="29">
                  <c:v>456.92410353367541</c:v>
                </c:pt>
                <c:pt idx="30">
                  <c:v>473.32827298074608</c:v>
                </c:pt>
                <c:pt idx="31">
                  <c:v>489.77687038673503</c:v>
                </c:pt>
                <c:pt idx="32">
                  <c:v>506.27001607736565</c:v>
                </c:pt>
                <c:pt idx="33">
                  <c:v>522.8078307042415</c:v>
                </c:pt>
                <c:pt idx="34">
                  <c:v>539.39043524573299</c:v>
                </c:pt>
                <c:pt idx="35">
                  <c:v>556.01795100785603</c:v>
                </c:pt>
                <c:pt idx="36">
                  <c:v>572.69049962517056</c:v>
                </c:pt>
                <c:pt idx="37">
                  <c:v>589.4082030616546</c:v>
                </c:pt>
                <c:pt idx="38">
                  <c:v>606.17118361161283</c:v>
                </c:pt>
                <c:pt idx="39">
                  <c:v>622.97956390056152</c:v>
                </c:pt>
                <c:pt idx="40">
                  <c:v>639.83346688612619</c:v>
                </c:pt>
                <c:pt idx="41">
                  <c:v>656.73301585894296</c:v>
                </c:pt>
                <c:pt idx="42">
                  <c:v>673.67833444355983</c:v>
                </c:pt>
                <c:pt idx="43">
                  <c:v>690.66954659934436</c:v>
                </c:pt>
                <c:pt idx="44">
                  <c:v>707.70677662138496</c:v>
                </c:pt>
                <c:pt idx="45">
                  <c:v>724.79014914140134</c:v>
                </c:pt>
                <c:pt idx="46">
                  <c:v>741.91978912866034</c:v>
                </c:pt>
                <c:pt idx="47">
                  <c:v>759.09582189088269</c:v>
                </c:pt>
                <c:pt idx="48">
                  <c:v>776.31837307517162</c:v>
                </c:pt>
                <c:pt idx="49">
                  <c:v>793.5875686689169</c:v>
                </c:pt>
                <c:pt idx="50">
                  <c:v>810.90353500072706</c:v>
                </c:pt>
                <c:pt idx="51">
                  <c:v>828.26639874135617</c:v>
                </c:pt>
                <c:pt idx="52">
                  <c:v>845.67628690461243</c:v>
                </c:pt>
                <c:pt idx="53">
                  <c:v>863.13332684831403</c:v>
                </c:pt>
                <c:pt idx="54">
                  <c:v>880.63764627519322</c:v>
                </c:pt>
                <c:pt idx="55">
                  <c:v>898.1893732338558</c:v>
                </c:pt>
                <c:pt idx="56">
                  <c:v>915.78863611969791</c:v>
                </c:pt>
                <c:pt idx="57">
                  <c:v>933.43556367585552</c:v>
                </c:pt>
                <c:pt idx="58">
                  <c:v>951.13028499414486</c:v>
                </c:pt>
                <c:pt idx="59">
                  <c:v>968.87292951600284</c:v>
                </c:pt>
                <c:pt idx="60">
                  <c:v>986.66362703344294</c:v>
                </c:pt>
                <c:pt idx="61">
                  <c:v>1004.5025076899929</c:v>
                </c:pt>
                <c:pt idx="62">
                  <c:v>1022.3897019816541</c:v>
                </c:pt>
                <c:pt idx="63">
                  <c:v>1040.3253407578532</c:v>
                </c:pt>
                <c:pt idx="64">
                  <c:v>1058.3095552224049</c:v>
                </c:pt>
                <c:pt idx="65">
                  <c:v>1076.3424769344656</c:v>
                </c:pt>
                <c:pt idx="66">
                  <c:v>1094.4242378094978</c:v>
                </c:pt>
                <c:pt idx="67">
                  <c:v>1112.5549701202308</c:v>
                </c:pt>
                <c:pt idx="68">
                  <c:v>1130.7348064976413</c:v>
                </c:pt>
                <c:pt idx="69">
                  <c:v>1148.9638799319055</c:v>
                </c:pt>
                <c:pt idx="70">
                  <c:v>1167.2423237733874</c:v>
                </c:pt>
                <c:pt idx="71">
                  <c:v>1185.5702717336071</c:v>
                </c:pt>
                <c:pt idx="72">
                  <c:v>1203.947857886219</c:v>
                </c:pt>
                <c:pt idx="73">
                  <c:v>1222.3752166679942</c:v>
                </c:pt>
                <c:pt idx="74">
                  <c:v>1240.8524828798027</c:v>
                </c:pt>
                <c:pt idx="75">
                  <c:v>1259.3797916876028</c:v>
                </c:pt>
                <c:pt idx="76">
                  <c:v>1277.957278623423</c:v>
                </c:pt>
                <c:pt idx="77">
                  <c:v>1296.5850795863626</c:v>
                </c:pt>
                <c:pt idx="78">
                  <c:v>1315.2633308435761</c:v>
                </c:pt>
                <c:pt idx="79">
                  <c:v>1333.9921690312767</c:v>
                </c:pt>
                <c:pt idx="80">
                  <c:v>1352.7717311557371</c:v>
                </c:pt>
                <c:pt idx="81">
                  <c:v>1371.602154594284</c:v>
                </c:pt>
                <c:pt idx="82">
                  <c:v>1390.4835770963091</c:v>
                </c:pt>
                <c:pt idx="83">
                  <c:v>1409.4161367842789</c:v>
                </c:pt>
                <c:pt idx="84">
                  <c:v>1428.3999721547361</c:v>
                </c:pt>
                <c:pt idx="85">
                  <c:v>1447.4352220793235</c:v>
                </c:pt>
                <c:pt idx="86">
                  <c:v>1466.5220258057871</c:v>
                </c:pt>
                <c:pt idx="87">
                  <c:v>1485.6605229590114</c:v>
                </c:pt>
                <c:pt idx="88">
                  <c:v>1504.8508535420251</c:v>
                </c:pt>
                <c:pt idx="89">
                  <c:v>1524.0931579370354</c:v>
                </c:pt>
                <c:pt idx="90">
                  <c:v>1543.387576906448</c:v>
                </c:pt>
                <c:pt idx="91">
                  <c:v>1562.7342515939026</c:v>
                </c:pt>
                <c:pt idx="92">
                  <c:v>1582.1333235253032</c:v>
                </c:pt>
                <c:pt idx="93">
                  <c:v>1601.5849346098512</c:v>
                </c:pt>
                <c:pt idx="94">
                  <c:v>1621.0892271410876</c:v>
                </c:pt>
                <c:pt idx="95">
                  <c:v>1640.6463437979273</c:v>
                </c:pt>
                <c:pt idx="96">
                  <c:v>1660.2564276457124</c:v>
                </c:pt>
                <c:pt idx="97">
                  <c:v>1679.9196221372531</c:v>
                </c:pt>
                <c:pt idx="98">
                  <c:v>1699.6360711138759</c:v>
                </c:pt>
                <c:pt idx="99">
                  <c:v>1719.4059188064757</c:v>
                </c:pt>
                <c:pt idx="100">
                  <c:v>1739.2293098365772</c:v>
                </c:pt>
                <c:pt idx="101">
                  <c:v>1759.1063892173843</c:v>
                </c:pt>
                <c:pt idx="102">
                  <c:v>1779.0373023548482</c:v>
                </c:pt>
                <c:pt idx="103">
                  <c:v>1799.0221950487266</c:v>
                </c:pt>
                <c:pt idx="104">
                  <c:v>1819.0612134936491</c:v>
                </c:pt>
                <c:pt idx="105">
                  <c:v>1839.1545042801954</c:v>
                </c:pt>
                <c:pt idx="106">
                  <c:v>1859.3022143959543</c:v>
                </c:pt>
                <c:pt idx="107">
                  <c:v>1879.5044912266085</c:v>
                </c:pt>
                <c:pt idx="108">
                  <c:v>1899.7614825570154</c:v>
                </c:pt>
                <c:pt idx="109">
                  <c:v>1920.0733365722745</c:v>
                </c:pt>
                <c:pt idx="110">
                  <c:v>1940.4402018588253</c:v>
                </c:pt>
                <c:pt idx="111">
                  <c:v>1960.8622274055251</c:v>
                </c:pt>
                <c:pt idx="112">
                  <c:v>1981.3395626047495</c:v>
                </c:pt>
                <c:pt idx="113">
                  <c:v>2001.8723572534709</c:v>
                </c:pt>
                <c:pt idx="114">
                  <c:v>2022.4607615543637</c:v>
                </c:pt>
                <c:pt idx="115">
                  <c:v>2043.1049261169082</c:v>
                </c:pt>
                <c:pt idx="116">
                  <c:v>2063.8050019584743</c:v>
                </c:pt>
                <c:pt idx="117">
                  <c:v>2084.561140505446</c:v>
                </c:pt>
                <c:pt idx="118">
                  <c:v>2105.3734935943139</c:v>
                </c:pt>
                <c:pt idx="119">
                  <c:v>2126.2422134728004</c:v>
                </c:pt>
                <c:pt idx="120">
                  <c:v>2147.1674528009553</c:v>
                </c:pt>
                <c:pt idx="121">
                  <c:v>2168.1493646522913</c:v>
                </c:pt>
                <c:pt idx="122">
                  <c:v>2189.1881025148914</c:v>
                </c:pt>
                <c:pt idx="123">
                  <c:v>2210.283820292535</c:v>
                </c:pt>
                <c:pt idx="124">
                  <c:v>2231.4366723058283</c:v>
                </c:pt>
                <c:pt idx="125">
                  <c:v>2252.6468132933232</c:v>
                </c:pt>
                <c:pt idx="126">
                  <c:v>2273.9143984126613</c:v>
                </c:pt>
                <c:pt idx="127">
                  <c:v>2295.2395832416942</c:v>
                </c:pt>
                <c:pt idx="128">
                  <c:v>2316.6225237796398</c:v>
                </c:pt>
                <c:pt idx="129">
                  <c:v>2338.06337644821</c:v>
                </c:pt>
                <c:pt idx="130">
                  <c:v>2359.5622980927565</c:v>
                </c:pt>
                <c:pt idx="131">
                  <c:v>2381.1194459834242</c:v>
                </c:pt>
                <c:pt idx="132">
                  <c:v>2402.7349778162961</c:v>
                </c:pt>
                <c:pt idx="133">
                  <c:v>2424.4090517145505</c:v>
                </c:pt>
                <c:pt idx="134">
                  <c:v>2446.1418262296102</c:v>
                </c:pt>
                <c:pt idx="135">
                  <c:v>2467.9334603423149</c:v>
                </c:pt>
                <c:pt idx="136">
                  <c:v>2489.7841134640757</c:v>
                </c:pt>
                <c:pt idx="137">
                  <c:v>2511.6939454380417</c:v>
                </c:pt>
                <c:pt idx="138">
                  <c:v>2533.6631165402696</c:v>
                </c:pt>
                <c:pt idx="139">
                  <c:v>2555.6917874808978</c:v>
                </c:pt>
                <c:pt idx="140">
                  <c:v>2577.7801194053263</c:v>
                </c:pt>
                <c:pt idx="141">
                  <c:v>2599.9282738953843</c:v>
                </c:pt>
                <c:pt idx="142">
                  <c:v>2622.136412970518</c:v>
                </c:pt>
                <c:pt idx="143">
                  <c:v>2644.4046990889783</c:v>
                </c:pt>
                <c:pt idx="144">
                  <c:v>2666.7332951490116</c:v>
                </c:pt>
                <c:pt idx="145">
                  <c:v>2689.1223644900401</c:v>
                </c:pt>
                <c:pt idx="146">
                  <c:v>2711.5720708938661</c:v>
                </c:pt>
                <c:pt idx="147">
                  <c:v>2734.0825785858724</c:v>
                </c:pt>
                <c:pt idx="148">
                  <c:v>2756.6540522362084</c:v>
                </c:pt>
                <c:pt idx="149">
                  <c:v>2779.286656961016</c:v>
                </c:pt>
                <c:pt idx="150">
                  <c:v>2801.9805583236175</c:v>
                </c:pt>
                <c:pt idx="151">
                  <c:v>2824.7359223357435</c:v>
                </c:pt>
                <c:pt idx="152">
                  <c:v>2847.5529154587366</c:v>
                </c:pt>
                <c:pt idx="153">
                  <c:v>2870.4317046047709</c:v>
                </c:pt>
                <c:pt idx="154">
                  <c:v>2893.3724571380753</c:v>
                </c:pt>
                <c:pt idx="155">
                  <c:v>2916.3753408761568</c:v>
                </c:pt>
                <c:pt idx="156">
                  <c:v>2939.440524091031</c:v>
                </c:pt>
                <c:pt idx="157">
                  <c:v>2962.5681755104451</c:v>
                </c:pt>
                <c:pt idx="158">
                  <c:v>2985.7584643191221</c:v>
                </c:pt>
                <c:pt idx="159">
                  <c:v>3009.0115601599828</c:v>
                </c:pt>
                <c:pt idx="160">
                  <c:v>3032.3276331354173</c:v>
                </c:pt>
                <c:pt idx="161">
                  <c:v>3055.7068538084914</c:v>
                </c:pt>
                <c:pt idx="162">
                  <c:v>3079.1493932042231</c:v>
                </c:pt>
                <c:pt idx="163">
                  <c:v>3102.655422810818</c:v>
                </c:pt>
                <c:pt idx="164">
                  <c:v>3126.2251145809314</c:v>
                </c:pt>
                <c:pt idx="165">
                  <c:v>3149.8586409329218</c:v>
                </c:pt>
                <c:pt idx="166">
                  <c:v>3173.5561747521133</c:v>
                </c:pt>
                <c:pt idx="167">
                  <c:v>3197.3178893920685</c:v>
                </c:pt>
                <c:pt idx="168">
                  <c:v>3221.1439586758388</c:v>
                </c:pt>
                <c:pt idx="169">
                  <c:v>3245.0345568972534</c:v>
                </c:pt>
                <c:pt idx="170">
                  <c:v>3268.9898588221822</c:v>
                </c:pt>
                <c:pt idx="171">
                  <c:v>3293.0100396898251</c:v>
                </c:pt>
                <c:pt idx="172">
                  <c:v>3317.0952752139856</c:v>
                </c:pt>
                <c:pt idx="173">
                  <c:v>3341.2457415843583</c:v>
                </c:pt>
                <c:pt idx="174">
                  <c:v>3365.461615467817</c:v>
                </c:pt>
                <c:pt idx="175">
                  <c:v>3389.7430740097079</c:v>
                </c:pt>
                <c:pt idx="176">
                  <c:v>3414.0902948351522</c:v>
                </c:pt>
                <c:pt idx="177">
                  <c:v>3438.50345605033</c:v>
                </c:pt>
                <c:pt idx="178">
                  <c:v>3462.9827362437991</c:v>
                </c:pt>
                <c:pt idx="179">
                  <c:v>3487.528314487794</c:v>
                </c:pt>
                <c:pt idx="180">
                  <c:v>3512.1403703395299</c:v>
                </c:pt>
                <c:pt idx="181">
                  <c:v>3536.8190838425362</c:v>
                </c:pt>
                <c:pt idx="182">
                  <c:v>3561.5646355279405</c:v>
                </c:pt>
                <c:pt idx="183">
                  <c:v>3586.3772064158293</c:v>
                </c:pt>
                <c:pt idx="184">
                  <c:v>3611.2569780165395</c:v>
                </c:pt>
                <c:pt idx="185">
                  <c:v>3636.2041323320009</c:v>
                </c:pt>
                <c:pt idx="186">
                  <c:v>3661.2188518570656</c:v>
                </c:pt>
                <c:pt idx="187">
                  <c:v>3686.3013195808453</c:v>
                </c:pt>
                <c:pt idx="188">
                  <c:v>3711.4517189880444</c:v>
                </c:pt>
                <c:pt idx="189">
                  <c:v>3736.6702340603042</c:v>
                </c:pt>
                <c:pt idx="190">
                  <c:v>3761.9570492775529</c:v>
                </c:pt>
                <c:pt idx="191">
                  <c:v>3787.3123496193439</c:v>
                </c:pt>
                <c:pt idx="192">
                  <c:v>3812.7363205662296</c:v>
                </c:pt>
                <c:pt idx="193">
                  <c:v>3838.2291481010961</c:v>
                </c:pt>
                <c:pt idx="194">
                  <c:v>3863.791018710539</c:v>
                </c:pt>
                <c:pt idx="195">
                  <c:v>3889.4221193862122</c:v>
                </c:pt>
                <c:pt idx="196">
                  <c:v>3915.1226376262166</c:v>
                </c:pt>
                <c:pt idx="197">
                  <c:v>3940.8927614364547</c:v>
                </c:pt>
                <c:pt idx="198">
                  <c:v>3966.7326793320117</c:v>
                </c:pt>
                <c:pt idx="199">
                  <c:v>3992.6425803385355</c:v>
                </c:pt>
                <c:pt idx="200">
                  <c:v>4018.6226539936197</c:v>
                </c:pt>
                <c:pt idx="201">
                  <c:v>4044.6730903481857</c:v>
                </c:pt>
                <c:pt idx="202">
                  <c:v>4070.7940799678781</c:v>
                </c:pt>
                <c:pt idx="203">
                  <c:v>4096.9858139344578</c:v>
                </c:pt>
                <c:pt idx="204">
                  <c:v>4123.2484838471973</c:v>
                </c:pt>
                <c:pt idx="205">
                  <c:v>4149.5822818242832</c:v>
                </c:pt>
                <c:pt idx="206">
                  <c:v>4175.9874005042257</c:v>
                </c:pt>
                <c:pt idx="207">
                  <c:v>4202.4640330472575</c:v>
                </c:pt>
                <c:pt idx="208">
                  <c:v>4229.0123731367621</c:v>
                </c:pt>
                <c:pt idx="209">
                  <c:v>4255.6326149806737</c:v>
                </c:pt>
                <c:pt idx="210">
                  <c:v>4282.324953312911</c:v>
                </c:pt>
                <c:pt idx="211">
                  <c:v>4309.0895833948016</c:v>
                </c:pt>
                <c:pt idx="212">
                  <c:v>4335.9267010164949</c:v>
                </c:pt>
                <c:pt idx="213">
                  <c:v>4362.8365024984178</c:v>
                </c:pt>
                <c:pt idx="214">
                  <c:v>4389.819184692682</c:v>
                </c:pt>
                <c:pt idx="215">
                  <c:v>4416.8749449845582</c:v>
                </c:pt>
                <c:pt idx="216">
                  <c:v>4444.0039812938921</c:v>
                </c:pt>
                <c:pt idx="217">
                  <c:v>4471.2064920765642</c:v>
                </c:pt>
                <c:pt idx="218">
                  <c:v>4498.4826763259371</c:v>
                </c:pt>
                <c:pt idx="219">
                  <c:v>4525.8327335743197</c:v>
                </c:pt>
                <c:pt idx="220">
                  <c:v>4553.2568638944158</c:v>
                </c:pt>
                <c:pt idx="221">
                  <c:v>4580.7552679007986</c:v>
                </c:pt>
                <c:pt idx="222">
                  <c:v>4608.3281467513643</c:v>
                </c:pt>
                <c:pt idx="223">
                  <c:v>4635.9757021488149</c:v>
                </c:pt>
                <c:pt idx="224">
                  <c:v>4663.6981363421346</c:v>
                </c:pt>
                <c:pt idx="225">
                  <c:v>4691.4956521280619</c:v>
                </c:pt>
                <c:pt idx="226">
                  <c:v>4719.3684528525755</c:v>
                </c:pt>
                <c:pt idx="227">
                  <c:v>4747.316742412384</c:v>
                </c:pt>
                <c:pt idx="228">
                  <c:v>4775.3407252564175</c:v>
                </c:pt>
                <c:pt idx="229">
                  <c:v>4803.4406063873212</c:v>
                </c:pt>
                <c:pt idx="230">
                  <c:v>4831.616591362952</c:v>
                </c:pt>
                <c:pt idx="231">
                  <c:v>4859.8688862978961</c:v>
                </c:pt>
                <c:pt idx="232">
                  <c:v>4888.1976978649527</c:v>
                </c:pt>
                <c:pt idx="233">
                  <c:v>4916.6032332966697</c:v>
                </c:pt>
                <c:pt idx="234">
                  <c:v>4945.0857003868496</c:v>
                </c:pt>
                <c:pt idx="235">
                  <c:v>4973.645307492061</c:v>
                </c:pt>
                <c:pt idx="236">
                  <c:v>5002.2822635331868</c:v>
                </c:pt>
                <c:pt idx="237">
                  <c:v>5030.9967779969247</c:v>
                </c:pt>
                <c:pt idx="238">
                  <c:v>5059.7890609373317</c:v>
                </c:pt>
                <c:pt idx="239">
                  <c:v>5088.6593229773698</c:v>
                </c:pt>
                <c:pt idx="240">
                  <c:v>5117.6077753104364</c:v>
                </c:pt>
                <c:pt idx="241">
                  <c:v>5146.6346297019008</c:v>
                </c:pt>
                <c:pt idx="242">
                  <c:v>5175.7400984906744</c:v>
                </c:pt>
                <c:pt idx="243">
                  <c:v>5204.9243945907565</c:v>
                </c:pt>
                <c:pt idx="244">
                  <c:v>5234.1877314927715</c:v>
                </c:pt>
                <c:pt idx="245">
                  <c:v>5263.530323265566</c:v>
                </c:pt>
                <c:pt idx="246">
                  <c:v>5292.9523845577423</c:v>
                </c:pt>
                <c:pt idx="247">
                  <c:v>5322.4541305992552</c:v>
                </c:pt>
                <c:pt idx="248">
                  <c:v>5352.0357772029602</c:v>
                </c:pt>
                <c:pt idx="249">
                  <c:v>5381.6975407662194</c:v>
                </c:pt>
                <c:pt idx="250">
                  <c:v>5411.4396382724608</c:v>
                </c:pt>
                <c:pt idx="251">
                  <c:v>5441.2622872927805</c:v>
                </c:pt>
                <c:pt idx="252">
                  <c:v>5471.1657059875342</c:v>
                </c:pt>
                <c:pt idx="253">
                  <c:v>5501.1501131079167</c:v>
                </c:pt>
                <c:pt idx="254">
                  <c:v>5531.2157279975872</c:v>
                </c:pt>
                <c:pt idx="255">
                  <c:v>5561.3627705942436</c:v>
                </c:pt>
                <c:pt idx="256">
                  <c:v>5591.5914614312696</c:v>
                </c:pt>
                <c:pt idx="257">
                  <c:v>5621.902021639311</c:v>
                </c:pt>
                <c:pt idx="258">
                  <c:v>5652.294672947919</c:v>
                </c:pt>
                <c:pt idx="259">
                  <c:v>5682.7696376871536</c:v>
                </c:pt>
                <c:pt idx="260">
                  <c:v>5713.3271387892237</c:v>
                </c:pt>
                <c:pt idx="261">
                  <c:v>5743.9673997901118</c:v>
                </c:pt>
                <c:pt idx="262">
                  <c:v>5774.6906448312093</c:v>
                </c:pt>
                <c:pt idx="263">
                  <c:v>5805.4970986609605</c:v>
                </c:pt>
                <c:pt idx="264">
                  <c:v>5836.3869866365021</c:v>
                </c:pt>
                <c:pt idx="265">
                  <c:v>5867.3605347253069</c:v>
                </c:pt>
                <c:pt idx="266">
                  <c:v>5898.4179695068578</c:v>
                </c:pt>
                <c:pt idx="267">
                  <c:v>5929.5595181742701</c:v>
                </c:pt>
                <c:pt idx="268">
                  <c:v>5960.7854085359922</c:v>
                </c:pt>
                <c:pt idx="269">
                  <c:v>5992.0958690174448</c:v>
                </c:pt>
                <c:pt idx="270">
                  <c:v>6023.491128662703</c:v>
                </c:pt>
                <c:pt idx="271">
                  <c:v>6054.9714171361629</c:v>
                </c:pt>
                <c:pt idx="272">
                  <c:v>6086.5369647242405</c:v>
                </c:pt>
                <c:pt idx="273">
                  <c:v>6118.188002337034</c:v>
                </c:pt>
                <c:pt idx="274">
                  <c:v>6149.9247615100303</c:v>
                </c:pt>
                <c:pt idx="275">
                  <c:v>6181.747474405789</c:v>
                </c:pt>
                <c:pt idx="276">
                  <c:v>6213.6563738156365</c:v>
                </c:pt>
                <c:pt idx="277">
                  <c:v>6245.6516931613896</c:v>
                </c:pt>
                <c:pt idx="278">
                  <c:v>6277.7336664970317</c:v>
                </c:pt>
                <c:pt idx="279">
                  <c:v>6309.9025285104635</c:v>
                </c:pt>
                <c:pt idx="280">
                  <c:v>6342.1585145251775</c:v>
                </c:pt>
                <c:pt idx="281">
                  <c:v>6374.5018605020177</c:v>
                </c:pt>
                <c:pt idx="282">
                  <c:v>6406.9328030408778</c:v>
                </c:pt>
                <c:pt idx="283">
                  <c:v>6439.4515793824467</c:v>
                </c:pt>
                <c:pt idx="284">
                  <c:v>6472.0584274099401</c:v>
                </c:pt>
                <c:pt idx="285">
                  <c:v>6504.7535856508439</c:v>
                </c:pt>
                <c:pt idx="286">
                  <c:v>6537.5372932786504</c:v>
                </c:pt>
                <c:pt idx="287">
                  <c:v>6570.4097901146106</c:v>
                </c:pt>
                <c:pt idx="288">
                  <c:v>6603.3713166295056</c:v>
                </c:pt>
                <c:pt idx="289">
                  <c:v>6636.4221139453748</c:v>
                </c:pt>
                <c:pt idx="290">
                  <c:v>6669.562423837313</c:v>
                </c:pt>
                <c:pt idx="291">
                  <c:v>6702.7924887352056</c:v>
                </c:pt>
                <c:pt idx="292">
                  <c:v>6736.1125517255296</c:v>
                </c:pt>
                <c:pt idx="293">
                  <c:v>6769.5228565531197</c:v>
                </c:pt>
                <c:pt idx="294">
                  <c:v>6803.0236476229511</c:v>
                </c:pt>
                <c:pt idx="295">
                  <c:v>6836.6151700019309</c:v>
                </c:pt>
                <c:pt idx="296">
                  <c:v>6870.2976694206864</c:v>
                </c:pt>
                <c:pt idx="297">
                  <c:v>6904.0713922753694</c:v>
                </c:pt>
                <c:pt idx="298">
                  <c:v>6937.9365856294462</c:v>
                </c:pt>
                <c:pt idx="299">
                  <c:v>6971.8934972155257</c:v>
                </c:pt>
                <c:pt idx="300">
                  <c:v>7005.9423754371528</c:v>
                </c:pt>
                <c:pt idx="301">
                  <c:v>7040.0834693706274</c:v>
                </c:pt>
                <c:pt idx="302">
                  <c:v>7074.3170287668418</c:v>
                </c:pt>
                <c:pt idx="303">
                  <c:v>7108.6433040530828</c:v>
                </c:pt>
                <c:pt idx="304">
                  <c:v>7143.0625463348952</c:v>
                </c:pt>
                <c:pt idx="305">
                  <c:v>7177.5750073978852</c:v>
                </c:pt>
                <c:pt idx="306">
                  <c:v>7212.1809397095858</c:v>
                </c:pt>
                <c:pt idx="307">
                  <c:v>7246.8805964213043</c:v>
                </c:pt>
                <c:pt idx="308">
                  <c:v>7281.6742313699415</c:v>
                </c:pt>
                <c:pt idx="309">
                  <c:v>7316.5620990799052</c:v>
                </c:pt>
                <c:pt idx="310">
                  <c:v>7351.5444547649095</c:v>
                </c:pt>
                <c:pt idx="311">
                  <c:v>7386.6215543299004</c:v>
                </c:pt>
                <c:pt idx="312">
                  <c:v>7421.7936543728774</c:v>
                </c:pt>
                <c:pt idx="313">
                  <c:v>7457.0610121868031</c:v>
                </c:pt>
                <c:pt idx="314">
                  <c:v>7492.4238857614764</c:v>
                </c:pt>
                <c:pt idx="315">
                  <c:v>7527.8825337854123</c:v>
                </c:pt>
                <c:pt idx="316">
                  <c:v>7563.4372156477493</c:v>
                </c:pt>
                <c:pt idx="317">
                  <c:v>7599.0881914401289</c:v>
                </c:pt>
                <c:pt idx="318">
                  <c:v>7634.8357219586178</c:v>
                </c:pt>
                <c:pt idx="319">
                  <c:v>7670.6800687055838</c:v>
                </c:pt>
                <c:pt idx="320">
                  <c:v>7706.6214938916619</c:v>
                </c:pt>
                <c:pt idx="321">
                  <c:v>7742.6602604376167</c:v>
                </c:pt>
                <c:pt idx="322">
                  <c:v>7778.7966319763054</c:v>
                </c:pt>
                <c:pt idx="323">
                  <c:v>7815.0308728545733</c:v>
                </c:pt>
                <c:pt idx="324">
                  <c:v>7851.3632481352233</c:v>
                </c:pt>
                <c:pt idx="325">
                  <c:v>7887.7940235989226</c:v>
                </c:pt>
                <c:pt idx="326">
                  <c:v>7924.3234657461689</c:v>
                </c:pt>
                <c:pt idx="327">
                  <c:v>7960.9518417992313</c:v>
                </c:pt>
                <c:pt idx="328">
                  <c:v>7997.6794197041036</c:v>
                </c:pt>
                <c:pt idx="329">
                  <c:v>8034.5064681324711</c:v>
                </c:pt>
                <c:pt idx="330">
                  <c:v>8071.4332564836623</c:v>
                </c:pt>
                <c:pt idx="331">
                  <c:v>8108.4600548866383</c:v>
                </c:pt>
                <c:pt idx="332">
                  <c:v>8145.5871342019564</c:v>
                </c:pt>
                <c:pt idx="333">
                  <c:v>8182.8147660237537</c:v>
                </c:pt>
                <c:pt idx="334">
                  <c:v>8220.143222681736</c:v>
                </c:pt>
                <c:pt idx="335">
                  <c:v>8257.5727772431655</c:v>
                </c:pt>
                <c:pt idx="336">
                  <c:v>8295.1037035148656</c:v>
                </c:pt>
                <c:pt idx="337">
                  <c:v>8332.7362760452197</c:v>
                </c:pt>
                <c:pt idx="338">
                  <c:v>8370.4707701261741</c:v>
                </c:pt>
                <c:pt idx="339">
                  <c:v>8408.3074617952661</c:v>
                </c:pt>
                <c:pt idx="340">
                  <c:v>8446.2466278376305</c:v>
                </c:pt>
                <c:pt idx="341">
                  <c:v>8484.2885457880257</c:v>
                </c:pt>
                <c:pt idx="342">
                  <c:v>8522.4334939328637</c:v>
                </c:pt>
                <c:pt idx="343">
                  <c:v>8560.6817513122678</c:v>
                </c:pt>
                <c:pt idx="344">
                  <c:v>8599.0335977220711</c:v>
                </c:pt>
                <c:pt idx="345">
                  <c:v>8637.4893137159015</c:v>
                </c:pt>
                <c:pt idx="346">
                  <c:v>8676.049180607215</c:v>
                </c:pt>
                <c:pt idx="347">
                  <c:v>8714.7134804713587</c:v>
                </c:pt>
                <c:pt idx="348">
                  <c:v>8753.482496147637</c:v>
                </c:pt>
                <c:pt idx="349">
                  <c:v>8792.3565112413726</c:v>
                </c:pt>
                <c:pt idx="350">
                  <c:v>8831.3358101259855</c:v>
                </c:pt>
                <c:pt idx="351">
                  <c:v>8870.4206779450742</c:v>
                </c:pt>
                <c:pt idx="352">
                  <c:v>8909.611400614509</c:v>
                </c:pt>
                <c:pt idx="353">
                  <c:v>8948.9082648245076</c:v>
                </c:pt>
                <c:pt idx="354">
                  <c:v>8988.3115580417416</c:v>
                </c:pt>
                <c:pt idx="355">
                  <c:v>9027.8215685114374</c:v>
                </c:pt>
                <c:pt idx="356">
                  <c:v>9067.4385852594896</c:v>
                </c:pt>
                <c:pt idx="357">
                  <c:v>9107.1628980945698</c:v>
                </c:pt>
                <c:pt idx="358">
                  <c:v>9146.9947976102394</c:v>
                </c:pt>
                <c:pt idx="359">
                  <c:v>9186.9345751871042</c:v>
                </c:pt>
                <c:pt idx="360">
                  <c:v>9226.9825229949001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31-7C40-AFDF-EA9EC0575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7110543"/>
        <c:axId val="1937254287"/>
      </c:lineChart>
      <c:catAx>
        <c:axId val="17371105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37254287"/>
        <c:crosses val="autoZero"/>
        <c:auto val="1"/>
        <c:lblAlgn val="ctr"/>
        <c:lblOffset val="100"/>
        <c:noMultiLvlLbl val="0"/>
      </c:catAx>
      <c:valAx>
        <c:axId val="193725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Benefit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737110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Amortization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0"/>
          <c:tx>
            <c:strRef>
              <c:f>'Base Rate'!$G$1</c:f>
              <c:strCache>
                <c:ptCount val="1"/>
                <c:pt idx="0">
                  <c:v>Interest paid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'Base Rate'!$E$2:$E$361</c:f>
              <c:numCache>
                <c:formatCode>General</c:formatCode>
                <c:ptCount val="36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</c:numCache>
            </c:numRef>
          </c:cat>
          <c:val>
            <c:numRef>
              <c:f>'Base Rate'!$G$2:$G$362</c:f>
              <c:numCache>
                <c:formatCode>"$"#,##0.00_);[Red]\("$"#,##0.00\)</c:formatCode>
                <c:ptCount val="361"/>
                <c:pt idx="0">
                  <c:v>758.33333333333337</c:v>
                </c:pt>
                <c:pt idx="1">
                  <c:v>757.08683819147893</c:v>
                </c:pt>
                <c:pt idx="2">
                  <c:v>755.83696712528206</c:v>
                </c:pt>
                <c:pt idx="3">
                  <c:v>754.583710991614</c:v>
                </c:pt>
                <c:pt idx="4">
                  <c:v>753.3270606225841</c:v>
                </c:pt>
                <c:pt idx="5">
                  <c:v>752.06700682547137</c:v>
                </c:pt>
                <c:pt idx="6">
                  <c:v>750.80354038265818</c:v>
                </c:pt>
                <c:pt idx="7">
                  <c:v>749.53665205156233</c:v>
                </c:pt>
                <c:pt idx="8">
                  <c:v>748.26633256456978</c:v>
                </c:pt>
                <c:pt idx="9">
                  <c:v>746.99257262896651</c:v>
                </c:pt>
                <c:pt idx="10">
                  <c:v>745.71536292687108</c:v>
                </c:pt>
                <c:pt idx="11">
                  <c:v>744.43469411516571</c:v>
                </c:pt>
                <c:pt idx="12">
                  <c:v>743.15055682542868</c:v>
                </c:pt>
                <c:pt idx="13">
                  <c:v>741.86294166386529</c:v>
                </c:pt>
                <c:pt idx="14">
                  <c:v>740.57183921123931</c:v>
                </c:pt>
                <c:pt idx="15">
                  <c:v>739.27724002280422</c:v>
                </c:pt>
                <c:pt idx="16">
                  <c:v>737.97913462823374</c:v>
                </c:pt>
                <c:pt idx="17">
                  <c:v>736.6775135315529</c:v>
                </c:pt>
                <c:pt idx="18">
                  <c:v>735.37236721106865</c:v>
                </c:pt>
                <c:pt idx="19">
                  <c:v>734.06368611929963</c:v>
                </c:pt>
                <c:pt idx="20">
                  <c:v>732.75146068290724</c:v>
                </c:pt>
                <c:pt idx="21">
                  <c:v>731.43568130262452</c:v>
                </c:pt>
                <c:pt idx="22">
                  <c:v>730.11633835318696</c:v>
                </c:pt>
                <c:pt idx="23">
                  <c:v>728.79342218326133</c:v>
                </c:pt>
                <c:pt idx="24">
                  <c:v>727.46692311537549</c:v>
                </c:pt>
                <c:pt idx="25">
                  <c:v>726.13683144584741</c:v>
                </c:pt>
                <c:pt idx="26">
                  <c:v>724.80313744471448</c:v>
                </c:pt>
                <c:pt idx="27">
                  <c:v>723.46583135566175</c:v>
                </c:pt>
                <c:pt idx="28">
                  <c:v>722.12490339595104</c:v>
                </c:pt>
                <c:pt idx="29">
                  <c:v>720.78034375634957</c:v>
                </c:pt>
                <c:pt idx="30">
                  <c:v>719.43214260105742</c:v>
                </c:pt>
                <c:pt idx="31">
                  <c:v>718.0802900676365</c:v>
                </c:pt>
                <c:pt idx="32">
                  <c:v>716.72477626693751</c:v>
                </c:pt>
                <c:pt idx="33">
                  <c:v>715.36559128302815</c:v>
                </c:pt>
                <c:pt idx="34">
                  <c:v>714.00272517312078</c:v>
                </c:pt>
                <c:pt idx="35">
                  <c:v>712.63616796749909</c:v>
                </c:pt>
                <c:pt idx="36">
                  <c:v>711.26590966944536</c:v>
                </c:pt>
                <c:pt idx="37">
                  <c:v>709.89194025516792</c:v>
                </c:pt>
                <c:pt idx="38">
                  <c:v>708.51424967372679</c:v>
                </c:pt>
                <c:pt idx="39">
                  <c:v>707.13282784696094</c:v>
                </c:pt>
                <c:pt idx="40">
                  <c:v>705.74766466941423</c:v>
                </c:pt>
                <c:pt idx="41">
                  <c:v>704.35875000826172</c:v>
                </c:pt>
                <c:pt idx="42">
                  <c:v>702.96607370323522</c:v>
                </c:pt>
                <c:pt idx="43">
                  <c:v>701.56962556654923</c:v>
                </c:pt>
                <c:pt idx="44">
                  <c:v>700.16939538282645</c:v>
                </c:pt>
                <c:pt idx="45">
                  <c:v>698.76537290902274</c:v>
                </c:pt>
                <c:pt idx="46">
                  <c:v>697.35754787435246</c:v>
                </c:pt>
                <c:pt idx="47">
                  <c:v>695.94590998021317</c:v>
                </c:pt>
                <c:pt idx="48">
                  <c:v>694.53044890011074</c:v>
                </c:pt>
                <c:pt idx="49">
                  <c:v>693.11115427958293</c:v>
                </c:pt>
                <c:pt idx="50">
                  <c:v>691.68801573612461</c:v>
                </c:pt>
                <c:pt idx="51">
                  <c:v>690.26102285911111</c:v>
                </c:pt>
                <c:pt idx="52">
                  <c:v>688.83016520972228</c:v>
                </c:pt>
                <c:pt idx="53">
                  <c:v>687.39543232086646</c:v>
                </c:pt>
                <c:pt idx="54">
                  <c:v>685.95681369710326</c:v>
                </c:pt>
                <c:pt idx="55">
                  <c:v>684.51429881456738</c:v>
                </c:pt>
                <c:pt idx="56">
                  <c:v>683.06787712089124</c:v>
                </c:pt>
                <c:pt idx="57">
                  <c:v>681.61753803512806</c:v>
                </c:pt>
                <c:pt idx="58">
                  <c:v>680.16327094767439</c:v>
                </c:pt>
                <c:pt idx="59">
                  <c:v>678.70506522019207</c:v>
                </c:pt>
                <c:pt idx="60">
                  <c:v>677.24291018553129</c:v>
                </c:pt>
                <c:pt idx="61">
                  <c:v>675.77679514765146</c:v>
                </c:pt>
                <c:pt idx="62">
                  <c:v>674.30670938154412</c:v>
                </c:pt>
                <c:pt idx="63">
                  <c:v>672.83264213315363</c:v>
                </c:pt>
                <c:pt idx="64">
                  <c:v>671.35458261929864</c:v>
                </c:pt>
                <c:pt idx="65">
                  <c:v>669.87252002759362</c:v>
                </c:pt>
                <c:pt idx="66">
                  <c:v>668.38644351636947</c:v>
                </c:pt>
                <c:pt idx="67">
                  <c:v>666.89634221459414</c:v>
                </c:pt>
                <c:pt idx="68">
                  <c:v>665.40220522179311</c:v>
                </c:pt>
                <c:pt idx="69">
                  <c:v>663.90402160796987</c:v>
                </c:pt>
                <c:pt idx="70">
                  <c:v>662.4017804135259</c:v>
                </c:pt>
                <c:pt idx="71">
                  <c:v>660.89547064918031</c:v>
                </c:pt>
                <c:pt idx="72">
                  <c:v>659.38508129588968</c:v>
                </c:pt>
                <c:pt idx="73">
                  <c:v>657.87060130476721</c:v>
                </c:pt>
                <c:pt idx="74">
                  <c:v>656.35201959700203</c:v>
                </c:pt>
                <c:pt idx="75">
                  <c:v>654.82932506377836</c:v>
                </c:pt>
                <c:pt idx="76">
                  <c:v>653.30250656619387</c:v>
                </c:pt>
                <c:pt idx="77">
                  <c:v>651.77155293517853</c:v>
                </c:pt>
                <c:pt idx="78">
                  <c:v>650.2364529714124</c:v>
                </c:pt>
                <c:pt idx="79">
                  <c:v>648.69719544524446</c:v>
                </c:pt>
                <c:pt idx="80">
                  <c:v>647.15376909660972</c:v>
                </c:pt>
                <c:pt idx="81">
                  <c:v>645.60616263494751</c:v>
                </c:pt>
                <c:pt idx="82">
                  <c:v>644.05436473911823</c:v>
                </c:pt>
                <c:pt idx="83">
                  <c:v>642.49836405732117</c:v>
                </c:pt>
                <c:pt idx="84">
                  <c:v>640.93814920701084</c:v>
                </c:pt>
                <c:pt idx="85">
                  <c:v>639.3737087748143</c:v>
                </c:pt>
                <c:pt idx="86">
                  <c:v>637.80503131644718</c:v>
                </c:pt>
                <c:pt idx="87">
                  <c:v>636.23210535663043</c:v>
                </c:pt>
                <c:pt idx="88">
                  <c:v>634.65491938900573</c:v>
                </c:pt>
                <c:pt idx="89">
                  <c:v>633.07346187605208</c:v>
                </c:pt>
                <c:pt idx="90">
                  <c:v>631.48772124900086</c:v>
                </c:pt>
                <c:pt idx="91">
                  <c:v>629.89768590775134</c:v>
                </c:pt>
                <c:pt idx="92">
                  <c:v>628.3033442207859</c:v>
                </c:pt>
                <c:pt idx="93">
                  <c:v>626.70468452508499</c:v>
                </c:pt>
                <c:pt idx="94">
                  <c:v>625.10169512604148</c:v>
                </c:pt>
                <c:pt idx="95">
                  <c:v>623.49436429737568</c:v>
                </c:pt>
                <c:pt idx="96">
                  <c:v>621.88268028104892</c:v>
                </c:pt>
                <c:pt idx="97">
                  <c:v>620.2666312871778</c:v>
                </c:pt>
                <c:pt idx="98">
                  <c:v>618.6462054939484</c:v>
                </c:pt>
                <c:pt idx="99">
                  <c:v>617.02139104752905</c:v>
                </c:pt>
                <c:pt idx="100">
                  <c:v>615.39217606198383</c:v>
                </c:pt>
                <c:pt idx="101">
                  <c:v>613.75854861918617</c:v>
                </c:pt>
                <c:pt idx="102">
                  <c:v>612.12049676873085</c:v>
                </c:pt>
                <c:pt idx="103">
                  <c:v>610.47800852784724</c:v>
                </c:pt>
                <c:pt idx="104">
                  <c:v>608.83107188131135</c:v>
                </c:pt>
                <c:pt idx="105">
                  <c:v>607.17967478135756</c:v>
                </c:pt>
                <c:pt idx="106">
                  <c:v>605.52380514759159</c:v>
                </c:pt>
                <c:pt idx="107">
                  <c:v>603.86345086690073</c:v>
                </c:pt>
                <c:pt idx="108">
                  <c:v>602.19859979336638</c:v>
                </c:pt>
                <c:pt idx="109">
                  <c:v>600.52923974817452</c:v>
                </c:pt>
                <c:pt idx="110">
                  <c:v>598.85535851952693</c:v>
                </c:pt>
                <c:pt idx="111">
                  <c:v>597.17694386255175</c:v>
                </c:pt>
                <c:pt idx="112">
                  <c:v>595.49398349921398</c:v>
                </c:pt>
                <c:pt idx="113">
                  <c:v>593.80646511822556</c:v>
                </c:pt>
                <c:pt idx="114">
                  <c:v>592.11437637495521</c:v>
                </c:pt>
                <c:pt idx="115">
                  <c:v>590.41770489133842</c:v>
                </c:pt>
                <c:pt idx="116">
                  <c:v>588.7164382557869</c:v>
                </c:pt>
                <c:pt idx="117">
                  <c:v>587.01056402309746</c:v>
                </c:pt>
                <c:pt idx="118">
                  <c:v>585.30006971436114</c:v>
                </c:pt>
                <c:pt idx="119">
                  <c:v>583.58494281687194</c:v>
                </c:pt>
                <c:pt idx="120">
                  <c:v>581.8651707840354</c:v>
                </c:pt>
                <c:pt idx="121">
                  <c:v>580.14074103527662</c:v>
                </c:pt>
                <c:pt idx="122">
                  <c:v>578.41164095594831</c:v>
                </c:pt>
                <c:pt idx="123">
                  <c:v>576.67785789723837</c:v>
                </c:pt>
                <c:pt idx="124">
                  <c:v>574.93937917607786</c:v>
                </c:pt>
                <c:pt idx="125">
                  <c:v>573.19619207504752</c:v>
                </c:pt>
                <c:pt idx="126">
                  <c:v>571.44828384228515</c:v>
                </c:pt>
                <c:pt idx="127">
                  <c:v>569.69564169139244</c:v>
                </c:pt>
                <c:pt idx="128">
                  <c:v>567.93825280134115</c:v>
                </c:pt>
                <c:pt idx="129">
                  <c:v>566.17610431637922</c:v>
                </c:pt>
                <c:pt idx="130">
                  <c:v>564.40918334593721</c:v>
                </c:pt>
                <c:pt idx="131">
                  <c:v>562.63747696453356</c:v>
                </c:pt>
                <c:pt idx="132">
                  <c:v>560.86097221168029</c:v>
                </c:pt>
                <c:pt idx="133">
                  <c:v>559.07965609178802</c:v>
                </c:pt>
                <c:pt idx="134">
                  <c:v>557.29351557407108</c:v>
                </c:pt>
                <c:pt idx="135">
                  <c:v>555.50253759245197</c:v>
                </c:pt>
                <c:pt idx="136">
                  <c:v>553.70670904546603</c:v>
                </c:pt>
                <c:pt idx="137">
                  <c:v>551.9060167961652</c:v>
                </c:pt>
                <c:pt idx="138">
                  <c:v>550.10044767202271</c:v>
                </c:pt>
                <c:pt idx="139">
                  <c:v>548.28998846483546</c:v>
                </c:pt>
                <c:pt idx="140">
                  <c:v>546.47462593062892</c:v>
                </c:pt>
                <c:pt idx="141">
                  <c:v>544.65434678955887</c:v>
                </c:pt>
                <c:pt idx="142">
                  <c:v>542.82913772581503</c:v>
                </c:pt>
                <c:pt idx="143">
                  <c:v>540.99898538752359</c:v>
                </c:pt>
                <c:pt idx="144">
                  <c:v>539.16387638664924</c:v>
                </c:pt>
                <c:pt idx="145">
                  <c:v>537.32379729889749</c:v>
                </c:pt>
                <c:pt idx="146">
                  <c:v>535.47873466361648</c:v>
                </c:pt>
                <c:pt idx="147">
                  <c:v>533.62867498369815</c:v>
                </c:pt>
                <c:pt idx="148">
                  <c:v>531.77360472548014</c:v>
                </c:pt>
                <c:pt idx="149">
                  <c:v>529.9135103186461</c:v>
                </c:pt>
                <c:pt idx="150">
                  <c:v>528.04837815612689</c:v>
                </c:pt>
                <c:pt idx="151">
                  <c:v>526.17819459400084</c:v>
                </c:pt>
                <c:pt idx="152">
                  <c:v>524.30294595139412</c:v>
                </c:pt>
                <c:pt idx="153">
                  <c:v>522.42261851038018</c:v>
                </c:pt>
                <c:pt idx="154">
                  <c:v>520.53719851588028</c:v>
                </c:pt>
                <c:pt idx="155">
                  <c:v>518.646672175562</c:v>
                </c:pt>
                <c:pt idx="156">
                  <c:v>516.75102565973862</c:v>
                </c:pt>
                <c:pt idx="157">
                  <c:v>514.85024510126811</c:v>
                </c:pt>
                <c:pt idx="158">
                  <c:v>512.94431659545194</c:v>
                </c:pt>
                <c:pt idx="159">
                  <c:v>511.03322619993236</c:v>
                </c:pt>
                <c:pt idx="160">
                  <c:v>509.11695993459165</c:v>
                </c:pt>
                <c:pt idx="161">
                  <c:v>507.19550378144896</c:v>
                </c:pt>
                <c:pt idx="162">
                  <c:v>505.26884368455819</c:v>
                </c:pt>
                <c:pt idx="163">
                  <c:v>503.33696554990496</c:v>
                </c:pt>
                <c:pt idx="164">
                  <c:v>501.39985524530374</c:v>
                </c:pt>
                <c:pt idx="165">
                  <c:v>499.45749860029417</c:v>
                </c:pt>
                <c:pt idx="166">
                  <c:v>497.50988140603772</c:v>
                </c:pt>
                <c:pt idx="167">
                  <c:v>495.55698941521359</c:v>
                </c:pt>
                <c:pt idx="168">
                  <c:v>493.59880834191421</c:v>
                </c:pt>
                <c:pt idx="169">
                  <c:v>491.63532386154134</c:v>
                </c:pt>
                <c:pt idx="170">
                  <c:v>489.66652161070078</c:v>
                </c:pt>
                <c:pt idx="171">
                  <c:v>487.69238718709755</c:v>
                </c:pt>
                <c:pt idx="172">
                  <c:v>485.71290614943047</c:v>
                </c:pt>
                <c:pt idx="173">
                  <c:v>483.72806401728627</c:v>
                </c:pt>
                <c:pt idx="174">
                  <c:v>481.73784627103424</c:v>
                </c:pt>
                <c:pt idx="175">
                  <c:v>479.74223835171938</c:v>
                </c:pt>
                <c:pt idx="176">
                  <c:v>477.74122566095639</c:v>
                </c:pt>
                <c:pt idx="177">
                  <c:v>475.73479356082265</c:v>
                </c:pt>
                <c:pt idx="178">
                  <c:v>473.72292737375102</c:v>
                </c:pt>
                <c:pt idx="179">
                  <c:v>471.70561238242271</c:v>
                </c:pt>
                <c:pt idx="180">
                  <c:v>469.68283382965956</c:v>
                </c:pt>
                <c:pt idx="181">
                  <c:v>467.65457691831597</c:v>
                </c:pt>
                <c:pt idx="182">
                  <c:v>465.6208268111709</c:v>
                </c:pt>
                <c:pt idx="183">
                  <c:v>463.58156863081894</c:v>
                </c:pt>
                <c:pt idx="184">
                  <c:v>461.53678745956182</c:v>
                </c:pt>
                <c:pt idx="185">
                  <c:v>459.48646833929922</c:v>
                </c:pt>
                <c:pt idx="186">
                  <c:v>457.43059627141923</c:v>
                </c:pt>
                <c:pt idx="187">
                  <c:v>455.36915621668879</c:v>
                </c:pt>
                <c:pt idx="188">
                  <c:v>453.30213309514346</c:v>
                </c:pt>
                <c:pt idx="189">
                  <c:v>451.22951178597725</c:v>
                </c:pt>
                <c:pt idx="190">
                  <c:v>449.15127712743208</c:v>
                </c:pt>
                <c:pt idx="191">
                  <c:v>447.06741391668663</c:v>
                </c:pt>
                <c:pt idx="192">
                  <c:v>444.97790690974546</c:v>
                </c:pt>
                <c:pt idx="193">
                  <c:v>442.88274082132716</c:v>
                </c:pt>
                <c:pt idx="194">
                  <c:v>440.78190032475266</c:v>
                </c:pt>
                <c:pt idx="195">
                  <c:v>438.67537005183334</c:v>
                </c:pt>
                <c:pt idx="196">
                  <c:v>436.56313459275816</c:v>
                </c:pt>
                <c:pt idx="197">
                  <c:v>434.44517849598134</c:v>
                </c:pt>
                <c:pt idx="198">
                  <c:v>432.32148626810903</c:v>
                </c:pt>
                <c:pt idx="199">
                  <c:v>430.19204237378631</c:v>
                </c:pt>
                <c:pt idx="200">
                  <c:v>428.0568312355831</c:v>
                </c:pt>
                <c:pt idx="201">
                  <c:v>425.91583723388055</c:v>
                </c:pt>
                <c:pt idx="202">
                  <c:v>423.76904470675674</c:v>
                </c:pt>
                <c:pt idx="203">
                  <c:v>421.61643794987197</c:v>
                </c:pt>
                <c:pt idx="204">
                  <c:v>419.45800121635398</c:v>
                </c:pt>
                <c:pt idx="205">
                  <c:v>417.29371871668275</c:v>
                </c:pt>
                <c:pt idx="206">
                  <c:v>415.12357461857482</c:v>
                </c:pt>
                <c:pt idx="207">
                  <c:v>412.94755304686794</c:v>
                </c:pt>
                <c:pt idx="208">
                  <c:v>410.76563808340438</c:v>
                </c:pt>
                <c:pt idx="209">
                  <c:v>408.57781376691469</c:v>
                </c:pt>
                <c:pt idx="210">
                  <c:v>406.38406409290121</c:v>
                </c:pt>
                <c:pt idx="211">
                  <c:v>404.1843730135206</c:v>
                </c:pt>
                <c:pt idx="212">
                  <c:v>401.97872443746667</c:v>
                </c:pt>
                <c:pt idx="213">
                  <c:v>399.76710222985253</c:v>
                </c:pt>
                <c:pt idx="214">
                  <c:v>397.54949021209285</c:v>
                </c:pt>
                <c:pt idx="215">
                  <c:v>395.32587216178507</c:v>
                </c:pt>
                <c:pt idx="216">
                  <c:v>393.09623181259104</c:v>
                </c:pt>
                <c:pt idx="217">
                  <c:v>390.86055285411794</c:v>
                </c:pt>
                <c:pt idx="218">
                  <c:v>388.61881893179896</c:v>
                </c:pt>
                <c:pt idx="219">
                  <c:v>386.37101364677369</c:v>
                </c:pt>
                <c:pt idx="220">
                  <c:v>384.11712055576817</c:v>
                </c:pt>
                <c:pt idx="221">
                  <c:v>381.85712317097449</c:v>
                </c:pt>
                <c:pt idx="222">
                  <c:v>379.59100495993027</c:v>
                </c:pt>
                <c:pt idx="223">
                  <c:v>377.31874934539786</c:v>
                </c:pt>
                <c:pt idx="224">
                  <c:v>375.04033970524279</c:v>
                </c:pt>
                <c:pt idx="225">
                  <c:v>372.75575937231218</c:v>
                </c:pt>
                <c:pt idx="226">
                  <c:v>370.46499163431332</c:v>
                </c:pt>
                <c:pt idx="227">
                  <c:v>368.1680197336907</c:v>
                </c:pt>
                <c:pt idx="228">
                  <c:v>365.86482686750389</c:v>
                </c:pt>
                <c:pt idx="229">
                  <c:v>363.55539618730455</c:v>
                </c:pt>
                <c:pt idx="230">
                  <c:v>361.23971079901298</c:v>
                </c:pt>
                <c:pt idx="231">
                  <c:v>358.91775376279475</c:v>
                </c:pt>
                <c:pt idx="232">
                  <c:v>356.58950809293674</c:v>
                </c:pt>
                <c:pt idx="233">
                  <c:v>354.25495675772288</c:v>
                </c:pt>
                <c:pt idx="234">
                  <c:v>351.9140826793095</c:v>
                </c:pt>
                <c:pt idx="235">
                  <c:v>349.56686873360042</c:v>
                </c:pt>
                <c:pt idx="236">
                  <c:v>347.21329775012174</c:v>
                </c:pt>
                <c:pt idx="237">
                  <c:v>344.85335251189605</c:v>
                </c:pt>
                <c:pt idx="238">
                  <c:v>342.48701575531692</c:v>
                </c:pt>
                <c:pt idx="239">
                  <c:v>340.114270170022</c:v>
                </c:pt>
                <c:pt idx="240">
                  <c:v>337.73509839876692</c:v>
                </c:pt>
                <c:pt idx="241">
                  <c:v>335.34948303729806</c:v>
                </c:pt>
                <c:pt idx="242">
                  <c:v>332.95740663422515</c:v>
                </c:pt>
                <c:pt idx="243">
                  <c:v>330.55885169089402</c:v>
                </c:pt>
                <c:pt idx="244">
                  <c:v>328.15380066125795</c:v>
                </c:pt>
                <c:pt idx="245">
                  <c:v>325.74223595174993</c:v>
                </c:pt>
                <c:pt idx="246">
                  <c:v>323.32413992115374</c:v>
                </c:pt>
                <c:pt idx="247">
                  <c:v>320.89949488047461</c:v>
                </c:pt>
                <c:pt idx="248">
                  <c:v>318.4682830928104</c:v>
                </c:pt>
                <c:pt idx="249">
                  <c:v>316.03048677322118</c:v>
                </c:pt>
                <c:pt idx="250">
                  <c:v>313.58608808859975</c:v>
                </c:pt>
                <c:pt idx="251">
                  <c:v>311.13506915754084</c:v>
                </c:pt>
                <c:pt idx="252">
                  <c:v>308.67741205021025</c:v>
                </c:pt>
                <c:pt idx="253">
                  <c:v>306.21309878821404</c:v>
                </c:pt>
                <c:pt idx="254">
                  <c:v>303.74211134446654</c:v>
                </c:pt>
                <c:pt idx="255">
                  <c:v>301.26443164305897</c:v>
                </c:pt>
                <c:pt idx="256">
                  <c:v>298.78004155912669</c:v>
                </c:pt>
                <c:pt idx="257">
                  <c:v>296.28892291871705</c:v>
                </c:pt>
                <c:pt idx="258">
                  <c:v>293.79105749865636</c:v>
                </c:pt>
                <c:pt idx="259">
                  <c:v>291.28642702641633</c:v>
                </c:pt>
                <c:pt idx="260">
                  <c:v>288.77501317998065</c:v>
                </c:pt>
                <c:pt idx="261">
                  <c:v>286.25679758771088</c:v>
                </c:pt>
                <c:pt idx="262">
                  <c:v>283.73176182821209</c:v>
                </c:pt>
                <c:pt idx="263">
                  <c:v>281.19988743019792</c:v>
                </c:pt>
                <c:pt idx="264">
                  <c:v>278.66115587235583</c:v>
                </c:pt>
                <c:pt idx="265">
                  <c:v>276.11554858321119</c:v>
                </c:pt>
                <c:pt idx="266">
                  <c:v>273.56304694099185</c:v>
                </c:pt>
                <c:pt idx="267">
                  <c:v>271.00363227349152</c:v>
                </c:pt>
                <c:pt idx="268">
                  <c:v>268.43728585793332</c:v>
                </c:pt>
                <c:pt idx="269">
                  <c:v>265.86398892083304</c:v>
                </c:pt>
                <c:pt idx="270">
                  <c:v>263.28372263786139</c:v>
                </c:pt>
                <c:pt idx="271">
                  <c:v>260.69646813370667</c:v>
                </c:pt>
                <c:pt idx="272">
                  <c:v>258.10220648193661</c:v>
                </c:pt>
                <c:pt idx="273">
                  <c:v>255.50091870485966</c:v>
                </c:pt>
                <c:pt idx="274">
                  <c:v>252.89258577338643</c:v>
                </c:pt>
                <c:pt idx="275">
                  <c:v>250.27718860689046</c:v>
                </c:pt>
                <c:pt idx="276">
                  <c:v>247.65470807306858</c:v>
                </c:pt>
                <c:pt idx="277">
                  <c:v>245.02512498780092</c:v>
                </c:pt>
                <c:pt idx="278">
                  <c:v>242.38842011501066</c:v>
                </c:pt>
                <c:pt idx="279">
                  <c:v>239.74457416652325</c:v>
                </c:pt>
                <c:pt idx="280">
                  <c:v>237.09356780192539</c:v>
                </c:pt>
                <c:pt idx="281">
                  <c:v>234.43538162842341</c:v>
                </c:pt>
                <c:pt idx="282">
                  <c:v>231.76999620070151</c:v>
                </c:pt>
                <c:pt idx="283">
                  <c:v>229.09739202077952</c:v>
                </c:pt>
                <c:pt idx="284">
                  <c:v>226.41754953787023</c:v>
                </c:pt>
                <c:pt idx="285">
                  <c:v>223.73044914823643</c:v>
                </c:pt>
                <c:pt idx="286">
                  <c:v>221.03607119504736</c:v>
                </c:pt>
                <c:pt idx="287">
                  <c:v>218.33439596823504</c:v>
                </c:pt>
                <c:pt idx="288">
                  <c:v>215.62540370435013</c:v>
                </c:pt>
                <c:pt idx="289">
                  <c:v>212.90907458641723</c:v>
                </c:pt>
                <c:pt idx="290">
                  <c:v>210.1853887437899</c:v>
                </c:pt>
                <c:pt idx="291">
                  <c:v>207.45432625200544</c:v>
                </c:pt>
                <c:pt idx="292">
                  <c:v>204.71586713263906</c:v>
                </c:pt>
                <c:pt idx="293">
                  <c:v>201.96999135315772</c:v>
                </c:pt>
                <c:pt idx="294">
                  <c:v>199.21667882677363</c:v>
                </c:pt>
                <c:pt idx="295">
                  <c:v>196.45590941229727</c:v>
                </c:pt>
                <c:pt idx="296">
                  <c:v>193.68766291399001</c:v>
                </c:pt>
                <c:pt idx="297">
                  <c:v>190.91191908141653</c:v>
                </c:pt>
                <c:pt idx="298">
                  <c:v>188.12865760929648</c:v>
                </c:pt>
                <c:pt idx="299">
                  <c:v>185.33785813735611</c:v>
                </c:pt>
                <c:pt idx="300">
                  <c:v>182.53950025017923</c:v>
                </c:pt>
                <c:pt idx="301">
                  <c:v>179.73356347705791</c:v>
                </c:pt>
                <c:pt idx="302">
                  <c:v>176.9200272918427</c:v>
                </c:pt>
                <c:pt idx="303">
                  <c:v>174.09887111279255</c:v>
                </c:pt>
                <c:pt idx="304">
                  <c:v>171.27007430242415</c:v>
                </c:pt>
                <c:pt idx="305">
                  <c:v>168.43361616736101</c:v>
                </c:pt>
                <c:pt idx="306">
                  <c:v>165.58947595818205</c:v>
                </c:pt>
                <c:pt idx="307">
                  <c:v>162.7376328692699</c:v>
                </c:pt>
                <c:pt idx="308">
                  <c:v>159.87806603865863</c:v>
                </c:pt>
                <c:pt idx="309">
                  <c:v>157.01075454788113</c:v>
                </c:pt>
                <c:pt idx="310">
                  <c:v>154.1356774218161</c:v>
                </c:pt>
                <c:pt idx="311">
                  <c:v>151.25281362853462</c:v>
                </c:pt>
                <c:pt idx="312">
                  <c:v>148.36214207914634</c:v>
                </c:pt>
                <c:pt idx="313">
                  <c:v>145.46364162764513</c:v>
                </c:pt>
                <c:pt idx="314">
                  <c:v>142.55729107075447</c:v>
                </c:pt>
                <c:pt idx="315">
                  <c:v>139.64306914777222</c:v>
                </c:pt>
                <c:pt idx="316">
                  <c:v>136.72095454041522</c:v>
                </c:pt>
                <c:pt idx="317">
                  <c:v>133.79092587266331</c:v>
                </c:pt>
                <c:pt idx="318">
                  <c:v>130.85296171060287</c:v>
                </c:pt>
                <c:pt idx="319">
                  <c:v>127.90704056227021</c:v>
                </c:pt>
                <c:pt idx="320">
                  <c:v>124.95314087749414</c:v>
                </c:pt>
                <c:pt idx="321">
                  <c:v>121.99124104773846</c:v>
                </c:pt>
                <c:pt idx="322">
                  <c:v>119.02131940594387</c:v>
                </c:pt>
                <c:pt idx="323">
                  <c:v>116.04335422636943</c:v>
                </c:pt>
                <c:pt idx="324">
                  <c:v>113.05732372443363</c:v>
                </c:pt>
                <c:pt idx="325">
                  <c:v>110.06320605655509</c:v>
                </c:pt>
                <c:pt idx="326">
                  <c:v>107.0609793199927</c:v>
                </c:pt>
                <c:pt idx="327">
                  <c:v>104.05062155268546</c:v>
                </c:pt>
                <c:pt idx="328">
                  <c:v>101.03211073309176</c:v>
                </c:pt>
                <c:pt idx="329">
                  <c:v>98.005424780028321</c:v>
                </c:pt>
                <c:pt idx="330">
                  <c:v>94.970541552508678</c:v>
                </c:pt>
                <c:pt idx="331">
                  <c:v>91.927438849581179</c:v>
                </c:pt>
                <c:pt idx="332">
                  <c:v>88.876094410166573</c:v>
                </c:pt>
                <c:pt idx="333">
                  <c:v>85.816485912895232</c:v>
                </c:pt>
                <c:pt idx="334">
                  <c:v>82.74859097594377</c:v>
                </c:pt>
                <c:pt idx="335">
                  <c:v>79.672387156871395</c:v>
                </c:pt>
                <c:pt idx="336">
                  <c:v>76.587851952455708</c:v>
                </c:pt>
                <c:pt idx="337">
                  <c:v>73.49496279852805</c:v>
                </c:pt>
                <c:pt idx="338">
                  <c:v>70.39369706980851</c:v>
                </c:pt>
                <c:pt idx="339">
                  <c:v>67.284032079740371</c:v>
                </c:pt>
                <c:pt idx="340">
                  <c:v>64.165945080324107</c:v>
                </c:pt>
                <c:pt idx="341">
                  <c:v>61.039413261951097</c:v>
                </c:pt>
                <c:pt idx="342">
                  <c:v>57.904413753236668</c:v>
                </c:pt>
                <c:pt idx="343">
                  <c:v>54.760923620852793</c:v>
                </c:pt>
                <c:pt idx="344">
                  <c:v>51.608919869360385</c:v>
                </c:pt>
                <c:pt idx="345">
                  <c:v>48.448379441041013</c:v>
                </c:pt>
                <c:pt idx="346">
                  <c:v>45.27927921572828</c:v>
                </c:pt>
                <c:pt idx="347">
                  <c:v>42.101596010638659</c:v>
                </c:pt>
                <c:pt idx="348">
                  <c:v>38.915306580201921</c:v>
                </c:pt>
                <c:pt idx="349">
                  <c:v>35.720387615891077</c:v>
                </c:pt>
                <c:pt idx="350">
                  <c:v>32.516815746051897</c:v>
                </c:pt>
                <c:pt idx="351">
                  <c:v>29.304567535731906</c:v>
                </c:pt>
                <c:pt idx="352">
                  <c:v>26.083619486508958</c:v>
                </c:pt>
                <c:pt idx="353">
                  <c:v>22.85394803631937</c:v>
                </c:pt>
                <c:pt idx="354">
                  <c:v>19.61552955928552</c:v>
                </c:pt>
                <c:pt idx="355">
                  <c:v>16.36834036554303</c:v>
                </c:pt>
                <c:pt idx="356">
                  <c:v>13.112356701067492</c:v>
                </c:pt>
                <c:pt idx="357">
                  <c:v>9.8475547475006628</c:v>
                </c:pt>
                <c:pt idx="358">
                  <c:v>6.5739106219762586</c:v>
                </c:pt>
                <c:pt idx="359">
                  <c:v>3.2914003769452247</c:v>
                </c:pt>
                <c:pt idx="360">
                  <c:v>5.6530780057073572E-13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7-774F-AD31-9D81EA0DB512}"/>
            </c:ext>
          </c:extLst>
        </c:ser>
        <c:ser>
          <c:idx val="2"/>
          <c:order val="1"/>
          <c:tx>
            <c:strRef>
              <c:f>'Base Rate'!$H$1</c:f>
              <c:strCache>
                <c:ptCount val="1"/>
                <c:pt idx="0">
                  <c:v>Principal paid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'Base Rate'!$E$2:$E$361</c:f>
              <c:numCache>
                <c:formatCode>General</c:formatCode>
                <c:ptCount val="36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</c:numCache>
            </c:numRef>
          </c:cat>
          <c:val>
            <c:numRef>
              <c:f>'Base Rate'!$H$2:$H$362</c:f>
              <c:numCache>
                <c:formatCode>"$"#,##0.00_);[Red]\("$"#,##0.00\)</c:formatCode>
                <c:ptCount val="361"/>
                <c:pt idx="0">
                  <c:v>460.24436006933217</c:v>
                </c:pt>
                <c:pt idx="1">
                  <c:v>461.49085521118661</c:v>
                </c:pt>
                <c:pt idx="2">
                  <c:v>462.74072627738349</c:v>
                </c:pt>
                <c:pt idx="3">
                  <c:v>463.99398241105155</c:v>
                </c:pt>
                <c:pt idx="4">
                  <c:v>465.25063278008145</c:v>
                </c:pt>
                <c:pt idx="5">
                  <c:v>466.51068657719418</c:v>
                </c:pt>
                <c:pt idx="6">
                  <c:v>467.77415302000736</c:v>
                </c:pt>
                <c:pt idx="7">
                  <c:v>469.04104135110322</c:v>
                </c:pt>
                <c:pt idx="8">
                  <c:v>470.31136083809577</c:v>
                </c:pt>
                <c:pt idx="9">
                  <c:v>471.58512077369903</c:v>
                </c:pt>
                <c:pt idx="10">
                  <c:v>472.86233047579447</c:v>
                </c:pt>
                <c:pt idx="11">
                  <c:v>474.14299928749983</c:v>
                </c:pt>
                <c:pt idx="12">
                  <c:v>475.42713657723687</c:v>
                </c:pt>
                <c:pt idx="13">
                  <c:v>476.71475173880026</c:v>
                </c:pt>
                <c:pt idx="14">
                  <c:v>478.00585419142624</c:v>
                </c:pt>
                <c:pt idx="15">
                  <c:v>479.30045337986132</c:v>
                </c:pt>
                <c:pt idx="16">
                  <c:v>480.59855877443181</c:v>
                </c:pt>
                <c:pt idx="17">
                  <c:v>481.90017987111264</c:v>
                </c:pt>
                <c:pt idx="18">
                  <c:v>483.2053261915969</c:v>
                </c:pt>
                <c:pt idx="19">
                  <c:v>484.51400728336591</c:v>
                </c:pt>
                <c:pt idx="20">
                  <c:v>485.82623271975831</c:v>
                </c:pt>
                <c:pt idx="21">
                  <c:v>487.14201210004103</c:v>
                </c:pt>
                <c:pt idx="22">
                  <c:v>488.46135504947858</c:v>
                </c:pt>
                <c:pt idx="23">
                  <c:v>489.78427121940422</c:v>
                </c:pt>
                <c:pt idx="24">
                  <c:v>491.11077028729005</c:v>
                </c:pt>
                <c:pt idx="25">
                  <c:v>492.44086195681814</c:v>
                </c:pt>
                <c:pt idx="26">
                  <c:v>493.77455595795107</c:v>
                </c:pt>
                <c:pt idx="27">
                  <c:v>495.1118620470038</c:v>
                </c:pt>
                <c:pt idx="28">
                  <c:v>496.45279000671451</c:v>
                </c:pt>
                <c:pt idx="29">
                  <c:v>497.79734964631598</c:v>
                </c:pt>
                <c:pt idx="30">
                  <c:v>499.14555080160812</c:v>
                </c:pt>
                <c:pt idx="31">
                  <c:v>500.49740333502905</c:v>
                </c:pt>
                <c:pt idx="32">
                  <c:v>501.85291713572803</c:v>
                </c:pt>
                <c:pt idx="33">
                  <c:v>503.21210211963739</c:v>
                </c:pt>
                <c:pt idx="34">
                  <c:v>504.57496822954477</c:v>
                </c:pt>
                <c:pt idx="35">
                  <c:v>505.94152543516645</c:v>
                </c:pt>
                <c:pt idx="36">
                  <c:v>507.31178373322018</c:v>
                </c:pt>
                <c:pt idx="37">
                  <c:v>508.68575314749762</c:v>
                </c:pt>
                <c:pt idx="38">
                  <c:v>510.06344372893875</c:v>
                </c:pt>
                <c:pt idx="39">
                  <c:v>511.44486555570461</c:v>
                </c:pt>
                <c:pt idx="40">
                  <c:v>512.83002873325131</c:v>
                </c:pt>
                <c:pt idx="41">
                  <c:v>514.21894339440382</c:v>
                </c:pt>
                <c:pt idx="42">
                  <c:v>515.61161969943032</c:v>
                </c:pt>
                <c:pt idx="43">
                  <c:v>517.00806783611631</c:v>
                </c:pt>
                <c:pt idx="44">
                  <c:v>518.40829801983909</c:v>
                </c:pt>
                <c:pt idx="45">
                  <c:v>519.8123204936428</c:v>
                </c:pt>
                <c:pt idx="46">
                  <c:v>521.22014552831308</c:v>
                </c:pt>
                <c:pt idx="47">
                  <c:v>522.63178342245237</c:v>
                </c:pt>
                <c:pt idx="48">
                  <c:v>524.0472445025548</c:v>
                </c:pt>
                <c:pt idx="49">
                  <c:v>525.46653912308261</c:v>
                </c:pt>
                <c:pt idx="50">
                  <c:v>526.88967766654093</c:v>
                </c:pt>
                <c:pt idx="51">
                  <c:v>528.31667054355444</c:v>
                </c:pt>
                <c:pt idx="52">
                  <c:v>529.74752819294326</c:v>
                </c:pt>
                <c:pt idx="53">
                  <c:v>531.18226108179908</c:v>
                </c:pt>
                <c:pt idx="54">
                  <c:v>532.62087970556229</c:v>
                </c:pt>
                <c:pt idx="55">
                  <c:v>534.06339458809816</c:v>
                </c:pt>
                <c:pt idx="56">
                  <c:v>535.50981628177431</c:v>
                </c:pt>
                <c:pt idx="57">
                  <c:v>536.96015536753748</c:v>
                </c:pt>
                <c:pt idx="58">
                  <c:v>538.41442245499115</c:v>
                </c:pt>
                <c:pt idx="59">
                  <c:v>539.87262818247348</c:v>
                </c:pt>
                <c:pt idx="60">
                  <c:v>541.33478321713426</c:v>
                </c:pt>
                <c:pt idx="61">
                  <c:v>542.80089825501409</c:v>
                </c:pt>
                <c:pt idx="62">
                  <c:v>544.27098402112142</c:v>
                </c:pt>
                <c:pt idx="63">
                  <c:v>545.74505126951192</c:v>
                </c:pt>
                <c:pt idx="64">
                  <c:v>547.22311078336691</c:v>
                </c:pt>
                <c:pt idx="65">
                  <c:v>548.70517337507192</c:v>
                </c:pt>
                <c:pt idx="66">
                  <c:v>550.19124988629608</c:v>
                </c:pt>
                <c:pt idx="67">
                  <c:v>551.6813511880714</c:v>
                </c:pt>
                <c:pt idx="68">
                  <c:v>553.17548818087243</c:v>
                </c:pt>
                <c:pt idx="69">
                  <c:v>554.67367179469568</c:v>
                </c:pt>
                <c:pt idx="70">
                  <c:v>556.17591298913965</c:v>
                </c:pt>
                <c:pt idx="71">
                  <c:v>557.68222275348523</c:v>
                </c:pt>
                <c:pt idx="72">
                  <c:v>559.19261210677587</c:v>
                </c:pt>
                <c:pt idx="73">
                  <c:v>560.70709209789834</c:v>
                </c:pt>
                <c:pt idx="74">
                  <c:v>562.22567380566352</c:v>
                </c:pt>
                <c:pt idx="75">
                  <c:v>563.74836833888719</c:v>
                </c:pt>
                <c:pt idx="76">
                  <c:v>565.27518683647168</c:v>
                </c:pt>
                <c:pt idx="77">
                  <c:v>566.80614046748701</c:v>
                </c:pt>
                <c:pt idx="78">
                  <c:v>568.34124043125314</c:v>
                </c:pt>
                <c:pt idx="79">
                  <c:v>569.88049795742108</c:v>
                </c:pt>
                <c:pt idx="80">
                  <c:v>571.42392430605582</c:v>
                </c:pt>
                <c:pt idx="81">
                  <c:v>572.97153076771804</c:v>
                </c:pt>
                <c:pt idx="82">
                  <c:v>574.52332866354732</c:v>
                </c:pt>
                <c:pt idx="83">
                  <c:v>576.07932934534438</c:v>
                </c:pt>
                <c:pt idx="84">
                  <c:v>577.63954419565471</c:v>
                </c:pt>
                <c:pt idx="85">
                  <c:v>579.20398462785124</c:v>
                </c:pt>
                <c:pt idx="86">
                  <c:v>580.77266208621836</c:v>
                </c:pt>
                <c:pt idx="87">
                  <c:v>582.34558804603512</c:v>
                </c:pt>
                <c:pt idx="88">
                  <c:v>583.92277401365982</c:v>
                </c:pt>
                <c:pt idx="89">
                  <c:v>585.50423152661347</c:v>
                </c:pt>
                <c:pt idx="90">
                  <c:v>587.08997215366469</c:v>
                </c:pt>
                <c:pt idx="91">
                  <c:v>588.68000749491421</c:v>
                </c:pt>
                <c:pt idx="92">
                  <c:v>590.27434918187964</c:v>
                </c:pt>
                <c:pt idx="93">
                  <c:v>591.87300887758056</c:v>
                </c:pt>
                <c:pt idx="94">
                  <c:v>593.47599827662407</c:v>
                </c:pt>
                <c:pt idx="95">
                  <c:v>595.08332910528986</c:v>
                </c:pt>
                <c:pt idx="96">
                  <c:v>596.69501312161663</c:v>
                </c:pt>
                <c:pt idx="97">
                  <c:v>598.31106211548774</c:v>
                </c:pt>
                <c:pt idx="98">
                  <c:v>599.93148790871714</c:v>
                </c:pt>
                <c:pt idx="99">
                  <c:v>601.55630235513649</c:v>
                </c:pt>
                <c:pt idx="100">
                  <c:v>603.18551734068171</c:v>
                </c:pt>
                <c:pt idx="101">
                  <c:v>604.81914478347937</c:v>
                </c:pt>
                <c:pt idx="102">
                  <c:v>606.4571966339347</c:v>
                </c:pt>
                <c:pt idx="103">
                  <c:v>608.09968487481831</c:v>
                </c:pt>
                <c:pt idx="104">
                  <c:v>609.7466215213542</c:v>
                </c:pt>
                <c:pt idx="105">
                  <c:v>611.39801862130798</c:v>
                </c:pt>
                <c:pt idx="106">
                  <c:v>613.05388825507396</c:v>
                </c:pt>
                <c:pt idx="107">
                  <c:v>614.71424253576481</c:v>
                </c:pt>
                <c:pt idx="108">
                  <c:v>616.37909360929916</c:v>
                </c:pt>
                <c:pt idx="109">
                  <c:v>618.04845365449103</c:v>
                </c:pt>
                <c:pt idx="110">
                  <c:v>619.72233488313861</c:v>
                </c:pt>
                <c:pt idx="111">
                  <c:v>621.40074954011379</c:v>
                </c:pt>
                <c:pt idx="112">
                  <c:v>623.08370990345156</c:v>
                </c:pt>
                <c:pt idx="113">
                  <c:v>624.77122828443999</c:v>
                </c:pt>
                <c:pt idx="114">
                  <c:v>626.46331702771033</c:v>
                </c:pt>
                <c:pt idx="115">
                  <c:v>628.15998851132713</c:v>
                </c:pt>
                <c:pt idx="116">
                  <c:v>629.86125514687865</c:v>
                </c:pt>
                <c:pt idx="117">
                  <c:v>631.56712937956809</c:v>
                </c:pt>
                <c:pt idx="118">
                  <c:v>633.2776236883044</c:v>
                </c:pt>
                <c:pt idx="119">
                  <c:v>634.9927505857936</c:v>
                </c:pt>
                <c:pt idx="120">
                  <c:v>636.71252261863015</c:v>
                </c:pt>
                <c:pt idx="121">
                  <c:v>638.43695236738893</c:v>
                </c:pt>
                <c:pt idx="122">
                  <c:v>640.16605244671723</c:v>
                </c:pt>
                <c:pt idx="123">
                  <c:v>641.89983550542718</c:v>
                </c:pt>
                <c:pt idx="124">
                  <c:v>643.63831422658768</c:v>
                </c:pt>
                <c:pt idx="125">
                  <c:v>645.38150132761803</c:v>
                </c:pt>
                <c:pt idx="126">
                  <c:v>647.1294095603804</c:v>
                </c:pt>
                <c:pt idx="127">
                  <c:v>648.88205171127311</c:v>
                </c:pt>
                <c:pt idx="128">
                  <c:v>650.6394406013244</c:v>
                </c:pt>
                <c:pt idx="129">
                  <c:v>652.40158908628632</c:v>
                </c:pt>
                <c:pt idx="130">
                  <c:v>654.16851005672834</c:v>
                </c:pt>
                <c:pt idx="131">
                  <c:v>655.94021643813198</c:v>
                </c:pt>
                <c:pt idx="132">
                  <c:v>657.71672119098525</c:v>
                </c:pt>
                <c:pt idx="133">
                  <c:v>659.49803731087752</c:v>
                </c:pt>
                <c:pt idx="134">
                  <c:v>661.28417782859447</c:v>
                </c:pt>
                <c:pt idx="135">
                  <c:v>663.07515581021357</c:v>
                </c:pt>
                <c:pt idx="136">
                  <c:v>664.87098435719952</c:v>
                </c:pt>
                <c:pt idx="137">
                  <c:v>666.67167660650034</c:v>
                </c:pt>
                <c:pt idx="138">
                  <c:v>668.47724573064284</c:v>
                </c:pt>
                <c:pt idx="139">
                  <c:v>670.28770493783009</c:v>
                </c:pt>
                <c:pt idx="140">
                  <c:v>672.10306747203663</c:v>
                </c:pt>
                <c:pt idx="141">
                  <c:v>673.92334661310667</c:v>
                </c:pt>
                <c:pt idx="142">
                  <c:v>675.74855567685051</c:v>
                </c:pt>
                <c:pt idx="143">
                  <c:v>677.57870801514196</c:v>
                </c:pt>
                <c:pt idx="144">
                  <c:v>679.41381701601631</c:v>
                </c:pt>
                <c:pt idx="145">
                  <c:v>681.25389610376806</c:v>
                </c:pt>
                <c:pt idx="146">
                  <c:v>683.09895873904907</c:v>
                </c:pt>
                <c:pt idx="147">
                  <c:v>684.9490184189674</c:v>
                </c:pt>
                <c:pt idx="148">
                  <c:v>686.8040886771854</c:v>
                </c:pt>
                <c:pt idx="149">
                  <c:v>688.66418308401944</c:v>
                </c:pt>
                <c:pt idx="150">
                  <c:v>690.52931524653866</c:v>
                </c:pt>
                <c:pt idx="151">
                  <c:v>692.3994988086647</c:v>
                </c:pt>
                <c:pt idx="152">
                  <c:v>694.27474745127142</c:v>
                </c:pt>
                <c:pt idx="153">
                  <c:v>696.15507489228537</c:v>
                </c:pt>
                <c:pt idx="154">
                  <c:v>698.04049488678527</c:v>
                </c:pt>
                <c:pt idx="155">
                  <c:v>699.93102122710354</c:v>
                </c:pt>
                <c:pt idx="156">
                  <c:v>701.82666774292693</c:v>
                </c:pt>
                <c:pt idx="157">
                  <c:v>703.72744830139743</c:v>
                </c:pt>
                <c:pt idx="158">
                  <c:v>705.63337680721361</c:v>
                </c:pt>
                <c:pt idx="159">
                  <c:v>707.54446720273313</c:v>
                </c:pt>
                <c:pt idx="160">
                  <c:v>709.46073346807384</c:v>
                </c:pt>
                <c:pt idx="161">
                  <c:v>711.38218962121664</c:v>
                </c:pt>
                <c:pt idx="162">
                  <c:v>713.30884971810735</c:v>
                </c:pt>
                <c:pt idx="163">
                  <c:v>715.24072785276053</c:v>
                </c:pt>
                <c:pt idx="164">
                  <c:v>717.17783815736175</c:v>
                </c:pt>
                <c:pt idx="165">
                  <c:v>719.12019480237132</c:v>
                </c:pt>
                <c:pt idx="166">
                  <c:v>721.06781199662782</c:v>
                </c:pt>
                <c:pt idx="167">
                  <c:v>723.02070398745195</c:v>
                </c:pt>
                <c:pt idx="168">
                  <c:v>724.97888506075128</c:v>
                </c:pt>
                <c:pt idx="169">
                  <c:v>726.94236954112421</c:v>
                </c:pt>
                <c:pt idx="170">
                  <c:v>728.91117179196476</c:v>
                </c:pt>
                <c:pt idx="171">
                  <c:v>730.88530621556799</c:v>
                </c:pt>
                <c:pt idx="172">
                  <c:v>732.86478725323514</c:v>
                </c:pt>
                <c:pt idx="173">
                  <c:v>734.84962938537933</c:v>
                </c:pt>
                <c:pt idx="174">
                  <c:v>736.83984713163136</c:v>
                </c:pt>
                <c:pt idx="175">
                  <c:v>738.83545505094617</c:v>
                </c:pt>
                <c:pt idx="176">
                  <c:v>740.83646774170916</c:v>
                </c:pt>
                <c:pt idx="177">
                  <c:v>742.84289984184284</c:v>
                </c:pt>
                <c:pt idx="178">
                  <c:v>744.85476602891458</c:v>
                </c:pt>
                <c:pt idx="179">
                  <c:v>746.87208102024283</c:v>
                </c:pt>
                <c:pt idx="180">
                  <c:v>748.89485957300599</c:v>
                </c:pt>
                <c:pt idx="181">
                  <c:v>750.92311648434952</c:v>
                </c:pt>
                <c:pt idx="182">
                  <c:v>752.95686659149465</c:v>
                </c:pt>
                <c:pt idx="183">
                  <c:v>754.99612477184655</c:v>
                </c:pt>
                <c:pt idx="184">
                  <c:v>757.04090594310378</c:v>
                </c:pt>
                <c:pt idx="185">
                  <c:v>759.09122506336632</c:v>
                </c:pt>
                <c:pt idx="186">
                  <c:v>761.14709713124626</c:v>
                </c:pt>
                <c:pt idx="187">
                  <c:v>763.20853718597675</c:v>
                </c:pt>
                <c:pt idx="188">
                  <c:v>765.27556030752203</c:v>
                </c:pt>
                <c:pt idx="189">
                  <c:v>767.34818161668829</c:v>
                </c:pt>
                <c:pt idx="190">
                  <c:v>769.42641627523346</c:v>
                </c:pt>
                <c:pt idx="191">
                  <c:v>771.51027948597891</c:v>
                </c:pt>
                <c:pt idx="192">
                  <c:v>773.59978649292009</c:v>
                </c:pt>
                <c:pt idx="193">
                  <c:v>775.69495258133838</c:v>
                </c:pt>
                <c:pt idx="194">
                  <c:v>777.79579307791289</c:v>
                </c:pt>
                <c:pt idx="195">
                  <c:v>779.90232335083215</c:v>
                </c:pt>
                <c:pt idx="196">
                  <c:v>782.01455880990738</c:v>
                </c:pt>
                <c:pt idx="197">
                  <c:v>784.13251490668426</c:v>
                </c:pt>
                <c:pt idx="198">
                  <c:v>786.25620713455646</c:v>
                </c:pt>
                <c:pt idx="199">
                  <c:v>788.38565102887924</c:v>
                </c:pt>
                <c:pt idx="200">
                  <c:v>790.52086216708244</c:v>
                </c:pt>
                <c:pt idx="201">
                  <c:v>792.66185616878499</c:v>
                </c:pt>
                <c:pt idx="202">
                  <c:v>794.8086486959088</c:v>
                </c:pt>
                <c:pt idx="203">
                  <c:v>796.96125545279358</c:v>
                </c:pt>
                <c:pt idx="204">
                  <c:v>799.11969218631157</c:v>
                </c:pt>
                <c:pt idx="205">
                  <c:v>801.2839746859828</c:v>
                </c:pt>
                <c:pt idx="206">
                  <c:v>803.45411878409072</c:v>
                </c:pt>
                <c:pt idx="207">
                  <c:v>805.63014035579761</c:v>
                </c:pt>
                <c:pt idx="208">
                  <c:v>807.81205531926116</c:v>
                </c:pt>
                <c:pt idx="209">
                  <c:v>809.99987963575086</c:v>
                </c:pt>
                <c:pt idx="210">
                  <c:v>812.19362930976433</c:v>
                </c:pt>
                <c:pt idx="211">
                  <c:v>814.39332038914495</c:v>
                </c:pt>
                <c:pt idx="212">
                  <c:v>816.59896896519888</c:v>
                </c:pt>
                <c:pt idx="213">
                  <c:v>818.81059117281302</c:v>
                </c:pt>
                <c:pt idx="214">
                  <c:v>821.02820319057264</c:v>
                </c:pt>
                <c:pt idx="215">
                  <c:v>823.25182124088042</c:v>
                </c:pt>
                <c:pt idx="216">
                  <c:v>825.48146159007456</c:v>
                </c:pt>
                <c:pt idx="217">
                  <c:v>827.7171405485476</c:v>
                </c:pt>
                <c:pt idx="218">
                  <c:v>829.95887447086659</c:v>
                </c:pt>
                <c:pt idx="219">
                  <c:v>832.20667975589186</c:v>
                </c:pt>
                <c:pt idx="220">
                  <c:v>834.46057284689732</c:v>
                </c:pt>
                <c:pt idx="221">
                  <c:v>836.720570231691</c:v>
                </c:pt>
                <c:pt idx="222">
                  <c:v>838.98668844273527</c:v>
                </c:pt>
                <c:pt idx="223">
                  <c:v>841.25894405726763</c:v>
                </c:pt>
                <c:pt idx="224">
                  <c:v>843.53735369742276</c:v>
                </c:pt>
                <c:pt idx="225">
                  <c:v>845.8219340303533</c:v>
                </c:pt>
                <c:pt idx="226">
                  <c:v>848.11270176835228</c:v>
                </c:pt>
                <c:pt idx="227">
                  <c:v>850.40967366897485</c:v>
                </c:pt>
                <c:pt idx="228">
                  <c:v>852.71286653516165</c:v>
                </c:pt>
                <c:pt idx="229">
                  <c:v>855.02229721536105</c:v>
                </c:pt>
                <c:pt idx="230">
                  <c:v>857.33798260365256</c:v>
                </c:pt>
                <c:pt idx="231">
                  <c:v>859.6599396398708</c:v>
                </c:pt>
                <c:pt idx="232">
                  <c:v>861.98818530972881</c:v>
                </c:pt>
                <c:pt idx="233">
                  <c:v>864.32273664494267</c:v>
                </c:pt>
                <c:pt idx="234">
                  <c:v>866.66361072335599</c:v>
                </c:pt>
                <c:pt idx="235">
                  <c:v>869.01082466906519</c:v>
                </c:pt>
                <c:pt idx="236">
                  <c:v>871.36439565254386</c:v>
                </c:pt>
                <c:pt idx="237">
                  <c:v>873.72434089076955</c:v>
                </c:pt>
                <c:pt idx="238">
                  <c:v>876.09067764734868</c:v>
                </c:pt>
                <c:pt idx="239">
                  <c:v>878.46342323264355</c:v>
                </c:pt>
                <c:pt idx="240">
                  <c:v>880.84259500389862</c:v>
                </c:pt>
                <c:pt idx="241">
                  <c:v>883.22821036536743</c:v>
                </c:pt>
                <c:pt idx="242">
                  <c:v>885.62028676844034</c:v>
                </c:pt>
                <c:pt idx="243">
                  <c:v>888.01884171177153</c:v>
                </c:pt>
                <c:pt idx="244">
                  <c:v>890.4238927414076</c:v>
                </c:pt>
                <c:pt idx="245">
                  <c:v>892.83545745091556</c:v>
                </c:pt>
                <c:pt idx="246">
                  <c:v>895.25355348151174</c:v>
                </c:pt>
                <c:pt idx="247">
                  <c:v>897.678198522191</c:v>
                </c:pt>
                <c:pt idx="248">
                  <c:v>900.10941030985509</c:v>
                </c:pt>
                <c:pt idx="249">
                  <c:v>902.54720662944442</c:v>
                </c:pt>
                <c:pt idx="250">
                  <c:v>904.99160531406574</c:v>
                </c:pt>
                <c:pt idx="251">
                  <c:v>907.44262424512476</c:v>
                </c:pt>
                <c:pt idx="252">
                  <c:v>909.90028135245529</c:v>
                </c:pt>
                <c:pt idx="253">
                  <c:v>912.36459461445156</c:v>
                </c:pt>
                <c:pt idx="254">
                  <c:v>914.83558205819895</c:v>
                </c:pt>
                <c:pt idx="255">
                  <c:v>917.31326175960658</c:v>
                </c:pt>
                <c:pt idx="256">
                  <c:v>919.79765184353892</c:v>
                </c:pt>
                <c:pt idx="257">
                  <c:v>922.2887704839485</c:v>
                </c:pt>
                <c:pt idx="258">
                  <c:v>924.78663590400924</c:v>
                </c:pt>
                <c:pt idx="259">
                  <c:v>927.29126637624927</c:v>
                </c:pt>
                <c:pt idx="260">
                  <c:v>929.8026802226849</c:v>
                </c:pt>
                <c:pt idx="261">
                  <c:v>932.32089581495461</c:v>
                </c:pt>
                <c:pt idx="262">
                  <c:v>934.84593157445352</c:v>
                </c:pt>
                <c:pt idx="263">
                  <c:v>937.37780597246763</c:v>
                </c:pt>
                <c:pt idx="264">
                  <c:v>939.91653753030971</c:v>
                </c:pt>
                <c:pt idx="265">
                  <c:v>942.46214481945435</c:v>
                </c:pt>
                <c:pt idx="266">
                  <c:v>945.01464646167369</c:v>
                </c:pt>
                <c:pt idx="267">
                  <c:v>947.57406112917397</c:v>
                </c:pt>
                <c:pt idx="268">
                  <c:v>950.14040754473217</c:v>
                </c:pt>
                <c:pt idx="269">
                  <c:v>952.71370448183256</c:v>
                </c:pt>
                <c:pt idx="270">
                  <c:v>955.29397076480416</c:v>
                </c:pt>
                <c:pt idx="271">
                  <c:v>957.88122526895881</c:v>
                </c:pt>
                <c:pt idx="272">
                  <c:v>960.47548692072894</c:v>
                </c:pt>
                <c:pt idx="273">
                  <c:v>963.07677469780583</c:v>
                </c:pt>
                <c:pt idx="274">
                  <c:v>965.68510762927917</c:v>
                </c:pt>
                <c:pt idx="275">
                  <c:v>968.30050479577505</c:v>
                </c:pt>
                <c:pt idx="276">
                  <c:v>970.92298532959694</c:v>
                </c:pt>
                <c:pt idx="277">
                  <c:v>973.5525684148646</c:v>
                </c:pt>
                <c:pt idx="278">
                  <c:v>976.18927328765494</c:v>
                </c:pt>
                <c:pt idx="279">
                  <c:v>978.83311923614224</c:v>
                </c:pt>
                <c:pt idx="280">
                  <c:v>981.48412560074019</c:v>
                </c:pt>
                <c:pt idx="281">
                  <c:v>984.1423117742421</c:v>
                </c:pt>
                <c:pt idx="282">
                  <c:v>986.80769720196406</c:v>
                </c:pt>
                <c:pt idx="283">
                  <c:v>989.48030138188597</c:v>
                </c:pt>
                <c:pt idx="284">
                  <c:v>992.16014386479537</c:v>
                </c:pt>
                <c:pt idx="285">
                  <c:v>994.84724425442914</c:v>
                </c:pt>
                <c:pt idx="286">
                  <c:v>997.54162220761816</c:v>
                </c:pt>
                <c:pt idx="287">
                  <c:v>1000.2432974344305</c:v>
                </c:pt>
                <c:pt idx="288">
                  <c:v>1002.9522896983154</c:v>
                </c:pt>
                <c:pt idx="289">
                  <c:v>1005.6686188162483</c:v>
                </c:pt>
                <c:pt idx="290">
                  <c:v>1008.3923046588757</c:v>
                </c:pt>
                <c:pt idx="291">
                  <c:v>1011.1233671506601</c:v>
                </c:pt>
                <c:pt idx="292">
                  <c:v>1013.8618262700265</c:v>
                </c:pt>
                <c:pt idx="293">
                  <c:v>1016.6077020495078</c:v>
                </c:pt>
                <c:pt idx="294">
                  <c:v>1019.3610145758919</c:v>
                </c:pt>
                <c:pt idx="295">
                  <c:v>1022.1217839903683</c:v>
                </c:pt>
                <c:pt idx="296">
                  <c:v>1024.8900304886756</c:v>
                </c:pt>
                <c:pt idx="297">
                  <c:v>1027.665774321249</c:v>
                </c:pt>
                <c:pt idx="298">
                  <c:v>1030.4490357933691</c:v>
                </c:pt>
                <c:pt idx="299">
                  <c:v>1033.2398352653095</c:v>
                </c:pt>
                <c:pt idx="300">
                  <c:v>1036.0381931524862</c:v>
                </c:pt>
                <c:pt idx="301">
                  <c:v>1038.8441299256076</c:v>
                </c:pt>
                <c:pt idx="302">
                  <c:v>1041.6576661108229</c:v>
                </c:pt>
                <c:pt idx="303">
                  <c:v>1044.4788222898731</c:v>
                </c:pt>
                <c:pt idx="304">
                  <c:v>1047.3076191002415</c:v>
                </c:pt>
                <c:pt idx="305">
                  <c:v>1050.1440772353046</c:v>
                </c:pt>
                <c:pt idx="306">
                  <c:v>1052.9882174444836</c:v>
                </c:pt>
                <c:pt idx="307">
                  <c:v>1055.8400605333957</c:v>
                </c:pt>
                <c:pt idx="308">
                  <c:v>1058.699627364007</c:v>
                </c:pt>
                <c:pt idx="309">
                  <c:v>1061.5669388547844</c:v>
                </c:pt>
                <c:pt idx="310">
                  <c:v>1064.4420159808494</c:v>
                </c:pt>
                <c:pt idx="311">
                  <c:v>1067.324879774131</c:v>
                </c:pt>
                <c:pt idx="312">
                  <c:v>1070.2155513235193</c:v>
                </c:pt>
                <c:pt idx="313">
                  <c:v>1073.1140517750205</c:v>
                </c:pt>
                <c:pt idx="314">
                  <c:v>1076.0204023319111</c:v>
                </c:pt>
                <c:pt idx="315">
                  <c:v>1078.9346242548934</c:v>
                </c:pt>
                <c:pt idx="316">
                  <c:v>1081.8567388622503</c:v>
                </c:pt>
                <c:pt idx="317">
                  <c:v>1084.7867675300022</c:v>
                </c:pt>
                <c:pt idx="318">
                  <c:v>1087.7247316920627</c:v>
                </c:pt>
                <c:pt idx="319">
                  <c:v>1090.6706528403954</c:v>
                </c:pt>
                <c:pt idx="320">
                  <c:v>1093.6245525251713</c:v>
                </c:pt>
                <c:pt idx="321">
                  <c:v>1096.5864523549271</c:v>
                </c:pt>
                <c:pt idx="322">
                  <c:v>1099.5563739967217</c:v>
                </c:pt>
                <c:pt idx="323">
                  <c:v>1102.534339176296</c:v>
                </c:pt>
                <c:pt idx="324">
                  <c:v>1105.5203696782319</c:v>
                </c:pt>
                <c:pt idx="325">
                  <c:v>1108.5144873461104</c:v>
                </c:pt>
                <c:pt idx="326">
                  <c:v>1111.5167140826729</c:v>
                </c:pt>
                <c:pt idx="327">
                  <c:v>1114.5270718499801</c:v>
                </c:pt>
                <c:pt idx="328">
                  <c:v>1117.5455826695738</c:v>
                </c:pt>
                <c:pt idx="329">
                  <c:v>1120.5722686226372</c:v>
                </c:pt>
                <c:pt idx="330">
                  <c:v>1123.6071518501569</c:v>
                </c:pt>
                <c:pt idx="331">
                  <c:v>1126.6502545530843</c:v>
                </c:pt>
                <c:pt idx="332">
                  <c:v>1129.7015989924989</c:v>
                </c:pt>
                <c:pt idx="333">
                  <c:v>1132.7612074897704</c:v>
                </c:pt>
                <c:pt idx="334">
                  <c:v>1135.8291024267219</c:v>
                </c:pt>
                <c:pt idx="335">
                  <c:v>1138.9053062457942</c:v>
                </c:pt>
                <c:pt idx="336">
                  <c:v>1141.98984145021</c:v>
                </c:pt>
                <c:pt idx="337">
                  <c:v>1145.0827306041374</c:v>
                </c:pt>
                <c:pt idx="338">
                  <c:v>1148.1839963328571</c:v>
                </c:pt>
                <c:pt idx="339">
                  <c:v>1151.2936613229251</c:v>
                </c:pt>
                <c:pt idx="340">
                  <c:v>1154.4117483223415</c:v>
                </c:pt>
                <c:pt idx="341">
                  <c:v>1157.5382801407145</c:v>
                </c:pt>
                <c:pt idx="342">
                  <c:v>1160.6732796494289</c:v>
                </c:pt>
                <c:pt idx="343">
                  <c:v>1163.8167697818128</c:v>
                </c:pt>
                <c:pt idx="344">
                  <c:v>1166.9687735333052</c:v>
                </c:pt>
                <c:pt idx="345">
                  <c:v>1170.1293139616246</c:v>
                </c:pt>
                <c:pt idx="346">
                  <c:v>1173.2984141869372</c:v>
                </c:pt>
                <c:pt idx="347">
                  <c:v>1176.476097392027</c:v>
                </c:pt>
                <c:pt idx="348">
                  <c:v>1179.6623868224635</c:v>
                </c:pt>
                <c:pt idx="349">
                  <c:v>1182.8573057867745</c:v>
                </c:pt>
                <c:pt idx="350">
                  <c:v>1186.0608776566137</c:v>
                </c:pt>
                <c:pt idx="351">
                  <c:v>1189.2731258669337</c:v>
                </c:pt>
                <c:pt idx="352">
                  <c:v>1192.4940739161566</c:v>
                </c:pt>
                <c:pt idx="353">
                  <c:v>1195.7237453663461</c:v>
                </c:pt>
                <c:pt idx="354">
                  <c:v>1198.96216384338</c:v>
                </c:pt>
                <c:pt idx="355">
                  <c:v>1202.2093530371226</c:v>
                </c:pt>
                <c:pt idx="356">
                  <c:v>1205.4653367015981</c:v>
                </c:pt>
                <c:pt idx="357">
                  <c:v>1208.7301386551649</c:v>
                </c:pt>
                <c:pt idx="358">
                  <c:v>1212.0037827806893</c:v>
                </c:pt>
                <c:pt idx="359">
                  <c:v>1215.2862930257204</c:v>
                </c:pt>
                <c:pt idx="360">
                  <c:v>1218.5776934026651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7-774F-AD31-9D81EA0DB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6189759"/>
        <c:axId val="1504127952"/>
      </c:barChart>
      <c:catAx>
        <c:axId val="1266189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4127952"/>
        <c:crosses val="autoZero"/>
        <c:auto val="1"/>
        <c:lblAlgn val="ctr"/>
        <c:lblOffset val="100"/>
        <c:noMultiLvlLbl val="0"/>
      </c:catAx>
      <c:valAx>
        <c:axId val="15041279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6189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40700281592318"/>
          <c:y val="0.12915321631307713"/>
          <c:w val="0.73164237020707978"/>
          <c:h val="0.810387422502419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'Base Rate'!$R$13</c:f>
              <c:strCache>
                <c:ptCount val="1"/>
                <c:pt idx="0">
                  <c:v>Principal/Year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'Base Rate'!$R$14:$R$43</c:f>
              <c:numCache>
                <c:formatCode>"$"#,##0.00_);[Red]\("$"#,##0.00\)</c:formatCode>
                <c:ptCount val="30"/>
                <c:pt idx="0">
                  <c:v>5605.9482490724295</c:v>
                </c:pt>
                <c:pt idx="1">
                  <c:v>5790.8801390965127</c:v>
                </c:pt>
                <c:pt idx="2">
                  <c:v>5981.9126569588116</c:v>
                </c:pt>
                <c:pt idx="3">
                  <c:v>6179.2470532928128</c:v>
                </c:pt>
                <c:pt idx="4">
                  <c:v>6383.0912176909151</c:v>
                </c:pt>
                <c:pt idx="5">
                  <c:v>6593.6598977137801</c:v>
                </c:pt>
                <c:pt idx="6">
                  <c:v>6811.1749251245201</c:v>
                </c:pt>
                <c:pt idx="7">
                  <c:v>7035.8654495859737</c:v>
                </c:pt>
                <c:pt idx="8">
                  <c:v>7267.9681800673716</c:v>
                </c:pt>
                <c:pt idx="9">
                  <c:v>7507.7276342145124</c:v>
                </c:pt>
                <c:pt idx="10">
                  <c:v>7755.3963959464891</c:v>
                </c:pt>
                <c:pt idx="11">
                  <c:v>8011.2353815499955</c:v>
                </c:pt>
                <c:pt idx="12">
                  <c:v>8275.5141145516682</c:v>
                </c:pt>
                <c:pt idx="13">
                  <c:v>8548.5110096582357</c:v>
                </c:pt>
                <c:pt idx="14">
                  <c:v>8830.5136660632998</c:v>
                </c:pt>
                <c:pt idx="15">
                  <c:v>9121.8191704298224</c:v>
                </c:pt>
                <c:pt idx="16">
                  <c:v>9422.7344098675967</c:v>
                </c:pt>
                <c:pt idx="17">
                  <c:v>9733.5763952355774</c:v>
                </c:pt>
                <c:pt idx="18">
                  <c:v>10054.672595109092</c:v>
                </c:pt>
                <c:pt idx="19">
                  <c:v>10386.361280764424</c:v>
                </c:pt>
                <c:pt idx="20">
                  <c:v>10728.991882544011</c:v>
                </c:pt>
                <c:pt idx="21">
                  <c:v>11082.925357977045</c:v>
                </c:pt>
                <c:pt idx="22">
                  <c:v>11448.534572044591</c:v>
                </c:pt>
                <c:pt idx="23">
                  <c:v>11826.204689988372</c:v>
                </c:pt>
                <c:pt idx="24">
                  <c:v>12216.333583078493</c:v>
                </c:pt>
                <c:pt idx="25">
                  <c:v>12619.332247765939</c:v>
                </c:pt>
                <c:pt idx="26">
                  <c:v>13035.625238663197</c:v>
                </c:pt>
                <c:pt idx="27">
                  <c:v>13465.651115807239</c:v>
                </c:pt>
                <c:pt idx="28">
                  <c:v>13909.862906678347</c:v>
                </c:pt>
                <c:pt idx="29">
                  <c:v>14368.728583458927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4-234C-9808-9679AA6C2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5593888"/>
        <c:axId val="765563200"/>
      </c:barChart>
      <c:lineChart>
        <c:grouping val="standard"/>
        <c:varyColors val="0"/>
        <c:ser>
          <c:idx val="0"/>
          <c:order val="0"/>
          <c:tx>
            <c:strRef>
              <c:f>'Base Rate'!$Q$13</c:f>
              <c:strCache>
                <c:ptCount val="1"/>
                <c:pt idx="0">
                  <c:v>Total Principal Paid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'Base Rate'!$Q$14:$Q$43</c:f>
              <c:numCache>
                <c:formatCode>"$"#,##0.00_);[Red]\("$"#,##0.00\)</c:formatCode>
                <c:ptCount val="30"/>
                <c:pt idx="0">
                  <c:v>5605.9482490724295</c:v>
                </c:pt>
                <c:pt idx="1">
                  <c:v>11396.828388168942</c:v>
                </c:pt>
                <c:pt idx="2">
                  <c:v>17378.741045127754</c:v>
                </c:pt>
                <c:pt idx="3">
                  <c:v>23557.988098420567</c:v>
                </c:pt>
                <c:pt idx="4">
                  <c:v>29941.079316111482</c:v>
                </c:pt>
                <c:pt idx="5">
                  <c:v>36534.739213825262</c:v>
                </c:pt>
                <c:pt idx="6">
                  <c:v>43345.914138949782</c:v>
                </c:pt>
                <c:pt idx="7">
                  <c:v>50381.779588535755</c:v>
                </c:pt>
                <c:pt idx="8">
                  <c:v>57649.747768603127</c:v>
                </c:pt>
                <c:pt idx="9">
                  <c:v>65157.475402817639</c:v>
                </c:pt>
                <c:pt idx="10">
                  <c:v>72912.871798764128</c:v>
                </c:pt>
                <c:pt idx="11">
                  <c:v>80924.107180314124</c:v>
                </c:pt>
                <c:pt idx="12">
                  <c:v>89199.621294865792</c:v>
                </c:pt>
                <c:pt idx="13">
                  <c:v>97748.132304524028</c:v>
                </c:pt>
                <c:pt idx="14">
                  <c:v>106578.64597058733</c:v>
                </c:pt>
                <c:pt idx="15">
                  <c:v>115700.46514101715</c:v>
                </c:pt>
                <c:pt idx="16">
                  <c:v>125123.19955088475</c:v>
                </c:pt>
                <c:pt idx="17">
                  <c:v>134856.77594612032</c:v>
                </c:pt>
                <c:pt idx="18">
                  <c:v>144911.44854122942</c:v>
                </c:pt>
                <c:pt idx="19">
                  <c:v>155297.80982199384</c:v>
                </c:pt>
                <c:pt idx="20">
                  <c:v>166026.80170453785</c:v>
                </c:pt>
                <c:pt idx="21">
                  <c:v>177109.7270625149</c:v>
                </c:pt>
                <c:pt idx="22">
                  <c:v>188558.26163455949</c:v>
                </c:pt>
                <c:pt idx="23">
                  <c:v>200384.46632454786</c:v>
                </c:pt>
                <c:pt idx="24">
                  <c:v>212600.79990762635</c:v>
                </c:pt>
                <c:pt idx="25">
                  <c:v>225220.13215539229</c:v>
                </c:pt>
                <c:pt idx="26">
                  <c:v>238255.75739405549</c:v>
                </c:pt>
                <c:pt idx="27">
                  <c:v>251721.40850986273</c:v>
                </c:pt>
                <c:pt idx="28">
                  <c:v>265631.27141654107</c:v>
                </c:pt>
                <c:pt idx="29">
                  <c:v>280000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C4-234C-9808-9679AA6C2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5087632"/>
        <c:axId val="875310880"/>
      </c:lineChart>
      <c:catAx>
        <c:axId val="8750876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310880"/>
        <c:crosses val="autoZero"/>
        <c:auto val="1"/>
        <c:lblAlgn val="ctr"/>
        <c:lblOffset val="100"/>
        <c:noMultiLvlLbl val="0"/>
      </c:catAx>
      <c:valAx>
        <c:axId val="87531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Principal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_);[Red]\(&quot;$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087632"/>
        <c:crosses val="autoZero"/>
        <c:crossBetween val="between"/>
      </c:valAx>
      <c:valAx>
        <c:axId val="7655632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Principal/Year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_);[Red]\(&quot;$&quot;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593888"/>
        <c:crosses val="max"/>
        <c:crossBetween val="between"/>
      </c:valAx>
      <c:catAx>
        <c:axId val="765593888"/>
        <c:scaling>
          <c:orientation val="minMax"/>
        </c:scaling>
        <c:delete val="1"/>
        <c:axPos val="b"/>
        <c:majorTickMark val="out"/>
        <c:minorTickMark val="none"/>
        <c:tickLblPos val="nextTo"/>
        <c:crossAx val="765563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2"/>
          <c:tx>
            <c:strRef>
              <c:f>'Base Rate'!$K$1</c:f>
              <c:strCache>
                <c:ptCount val="1"/>
                <c:pt idx="0">
                  <c:v>Principal balance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'Base Rate'!$K$2:$K$362</c:f>
              <c:numCache>
                <c:formatCode>"$"#,##0.00_);[Red]\("$"#,##0.00\)</c:formatCode>
                <c:ptCount val="361"/>
                <c:pt idx="0" formatCode="&quot;$&quot;#,##0_);[Red]\(&quot;$&quot;#,##0\)">
                  <c:v>280000</c:v>
                </c:pt>
                <c:pt idx="1">
                  <c:v>279539.75563993066</c:v>
                </c:pt>
                <c:pt idx="2">
                  <c:v>279078.2647847195</c:v>
                </c:pt>
                <c:pt idx="3">
                  <c:v>278615.5240584421</c:v>
                </c:pt>
                <c:pt idx="4">
                  <c:v>278151.53007603105</c:v>
                </c:pt>
                <c:pt idx="5">
                  <c:v>277686.27944325097</c:v>
                </c:pt>
                <c:pt idx="6">
                  <c:v>277219.76875667379</c:v>
                </c:pt>
                <c:pt idx="7">
                  <c:v>276751.99460365379</c:v>
                </c:pt>
                <c:pt idx="8">
                  <c:v>276282.95356230269</c:v>
                </c:pt>
                <c:pt idx="9">
                  <c:v>275812.64220146457</c:v>
                </c:pt>
                <c:pt idx="10">
                  <c:v>275341.05708069087</c:v>
                </c:pt>
                <c:pt idx="11">
                  <c:v>274868.19475021504</c:v>
                </c:pt>
                <c:pt idx="12">
                  <c:v>274394.05175092752</c:v>
                </c:pt>
                <c:pt idx="13">
                  <c:v>273918.62461435026</c:v>
                </c:pt>
                <c:pt idx="14">
                  <c:v>273441.90986261144</c:v>
                </c:pt>
                <c:pt idx="15">
                  <c:v>272963.90400842001</c:v>
                </c:pt>
                <c:pt idx="16">
                  <c:v>272484.60355504014</c:v>
                </c:pt>
                <c:pt idx="17">
                  <c:v>272004.00499626569</c:v>
                </c:pt>
                <c:pt idx="18">
                  <c:v>271522.10481639457</c:v>
                </c:pt>
                <c:pt idx="19">
                  <c:v>271038.89949020295</c:v>
                </c:pt>
                <c:pt idx="20">
                  <c:v>270554.38548291958</c:v>
                </c:pt>
                <c:pt idx="21">
                  <c:v>270068.55925019982</c:v>
                </c:pt>
                <c:pt idx="22">
                  <c:v>269581.41723809979</c:v>
                </c:pt>
                <c:pt idx="23">
                  <c:v>269092.95588305034</c:v>
                </c:pt>
                <c:pt idx="24">
                  <c:v>268603.17161183094</c:v>
                </c:pt>
                <c:pt idx="25">
                  <c:v>268112.06084154366</c:v>
                </c:pt>
                <c:pt idx="26">
                  <c:v>267619.61997958686</c:v>
                </c:pt>
                <c:pt idx="27">
                  <c:v>267125.84542362893</c:v>
                </c:pt>
                <c:pt idx="28">
                  <c:v>266630.73356158193</c:v>
                </c:pt>
                <c:pt idx="29">
                  <c:v>266134.28077157523</c:v>
                </c:pt>
                <c:pt idx="30">
                  <c:v>265636.48342192889</c:v>
                </c:pt>
                <c:pt idx="31">
                  <c:v>265137.3378711273</c:v>
                </c:pt>
                <c:pt idx="32">
                  <c:v>264636.8404677923</c:v>
                </c:pt>
                <c:pt idx="33">
                  <c:v>264134.98755065654</c:v>
                </c:pt>
                <c:pt idx="34">
                  <c:v>263631.77544853691</c:v>
                </c:pt>
                <c:pt idx="35">
                  <c:v>263127.20048030734</c:v>
                </c:pt>
                <c:pt idx="36">
                  <c:v>262621.25895487214</c:v>
                </c:pt>
                <c:pt idx="37">
                  <c:v>262113.94717113892</c:v>
                </c:pt>
                <c:pt idx="38">
                  <c:v>261605.26141799142</c:v>
                </c:pt>
                <c:pt idx="39">
                  <c:v>261095.1979742625</c:v>
                </c:pt>
                <c:pt idx="40">
                  <c:v>260583.75310870679</c:v>
                </c:pt>
                <c:pt idx="41">
                  <c:v>260070.92307997355</c:v>
                </c:pt>
                <c:pt idx="42">
                  <c:v>259556.70413657915</c:v>
                </c:pt>
                <c:pt idx="43">
                  <c:v>259041.09251687973</c:v>
                </c:pt>
                <c:pt idx="44">
                  <c:v>258524.08444904361</c:v>
                </c:pt>
                <c:pt idx="45">
                  <c:v>258005.67615102377</c:v>
                </c:pt>
                <c:pt idx="46">
                  <c:v>257485.86383053011</c:v>
                </c:pt>
                <c:pt idx="47">
                  <c:v>256964.64368500179</c:v>
                </c:pt>
                <c:pt idx="48">
                  <c:v>256442.01190157933</c:v>
                </c:pt>
                <c:pt idx="49">
                  <c:v>255917.96465707678</c:v>
                </c:pt>
                <c:pt idx="50">
                  <c:v>255392.49811795368</c:v>
                </c:pt>
                <c:pt idx="51">
                  <c:v>254865.60844028715</c:v>
                </c:pt>
                <c:pt idx="52">
                  <c:v>254337.29176974361</c:v>
                </c:pt>
                <c:pt idx="53">
                  <c:v>253807.54424155067</c:v>
                </c:pt>
                <c:pt idx="54">
                  <c:v>253276.36198046888</c:v>
                </c:pt>
                <c:pt idx="55">
                  <c:v>252743.74110076332</c:v>
                </c:pt>
                <c:pt idx="56">
                  <c:v>252209.67770617522</c:v>
                </c:pt>
                <c:pt idx="57">
                  <c:v>251674.16788989343</c:v>
                </c:pt>
                <c:pt idx="58">
                  <c:v>251137.2077345259</c:v>
                </c:pt>
                <c:pt idx="59">
                  <c:v>250598.79331207092</c:v>
                </c:pt>
                <c:pt idx="60">
                  <c:v>250058.92068388846</c:v>
                </c:pt>
                <c:pt idx="61">
                  <c:v>249517.58590067131</c:v>
                </c:pt>
                <c:pt idx="62">
                  <c:v>248974.78500241629</c:v>
                </c:pt>
                <c:pt idx="63">
                  <c:v>248430.51401839516</c:v>
                </c:pt>
                <c:pt idx="64">
                  <c:v>247884.76896712565</c:v>
                </c:pt>
                <c:pt idx="65">
                  <c:v>247337.54585634227</c:v>
                </c:pt>
                <c:pt idx="66">
                  <c:v>246788.84068296719</c:v>
                </c:pt>
                <c:pt idx="67">
                  <c:v>246238.64943308089</c:v>
                </c:pt>
                <c:pt idx="68">
                  <c:v>245686.96808189282</c:v>
                </c:pt>
                <c:pt idx="69">
                  <c:v>245133.79259371196</c:v>
                </c:pt>
                <c:pt idx="70">
                  <c:v>244579.11892191725</c:v>
                </c:pt>
                <c:pt idx="71">
                  <c:v>244022.94300892812</c:v>
                </c:pt>
                <c:pt idx="72">
                  <c:v>243465.26078617465</c:v>
                </c:pt>
                <c:pt idx="73">
                  <c:v>242906.06817406788</c:v>
                </c:pt>
                <c:pt idx="74">
                  <c:v>242345.36108196998</c:v>
                </c:pt>
                <c:pt idx="75">
                  <c:v>241783.13540816432</c:v>
                </c:pt>
                <c:pt idx="76">
                  <c:v>241219.38703982544</c:v>
                </c:pt>
                <c:pt idx="77">
                  <c:v>240654.11185298898</c:v>
                </c:pt>
                <c:pt idx="78">
                  <c:v>240087.30571252148</c:v>
                </c:pt>
                <c:pt idx="79">
                  <c:v>239518.96447209024</c:v>
                </c:pt>
                <c:pt idx="80">
                  <c:v>238949.08397413281</c:v>
                </c:pt>
                <c:pt idx="81">
                  <c:v>238377.66004982675</c:v>
                </c:pt>
                <c:pt idx="82">
                  <c:v>237804.68851905904</c:v>
                </c:pt>
                <c:pt idx="83">
                  <c:v>237230.16519039549</c:v>
                </c:pt>
                <c:pt idx="84">
                  <c:v>236654.08586105015</c:v>
                </c:pt>
                <c:pt idx="85">
                  <c:v>236076.4463168545</c:v>
                </c:pt>
                <c:pt idx="86">
                  <c:v>235497.24233222665</c:v>
                </c:pt>
                <c:pt idx="87">
                  <c:v>234916.46967014045</c:v>
                </c:pt>
                <c:pt idx="88">
                  <c:v>234334.12408209441</c:v>
                </c:pt>
                <c:pt idx="89">
                  <c:v>233750.20130808075</c:v>
                </c:pt>
                <c:pt idx="90">
                  <c:v>233164.69707655415</c:v>
                </c:pt>
                <c:pt idx="91">
                  <c:v>232577.60710440049</c:v>
                </c:pt>
                <c:pt idx="92">
                  <c:v>231988.92709690557</c:v>
                </c:pt>
                <c:pt idx="93">
                  <c:v>231398.65274772368</c:v>
                </c:pt>
                <c:pt idx="94">
                  <c:v>230806.77973884609</c:v>
                </c:pt>
                <c:pt idx="95">
                  <c:v>230213.30374056948</c:v>
                </c:pt>
                <c:pt idx="96">
                  <c:v>229618.22041146419</c:v>
                </c:pt>
                <c:pt idx="97">
                  <c:v>229021.52539834258</c:v>
                </c:pt>
                <c:pt idx="98">
                  <c:v>228423.2143362271</c:v>
                </c:pt>
                <c:pt idx="99">
                  <c:v>227823.2828483184</c:v>
                </c:pt>
                <c:pt idx="100">
                  <c:v>227221.72654596326</c:v>
                </c:pt>
                <c:pt idx="101">
                  <c:v>226618.54102862257</c:v>
                </c:pt>
                <c:pt idx="102">
                  <c:v>226013.72188383908</c:v>
                </c:pt>
                <c:pt idx="103">
                  <c:v>225407.26468720514</c:v>
                </c:pt>
                <c:pt idx="104">
                  <c:v>224799.16500233032</c:v>
                </c:pt>
                <c:pt idx="105">
                  <c:v>224189.41838080896</c:v>
                </c:pt>
                <c:pt idx="106">
                  <c:v>223578.02036218764</c:v>
                </c:pt>
                <c:pt idx="107">
                  <c:v>222964.96647393258</c:v>
                </c:pt>
                <c:pt idx="108">
                  <c:v>222350.25223139682</c:v>
                </c:pt>
                <c:pt idx="109">
                  <c:v>221733.87313778751</c:v>
                </c:pt>
                <c:pt idx="110">
                  <c:v>221115.82468413303</c:v>
                </c:pt>
                <c:pt idx="111">
                  <c:v>220496.10234924988</c:v>
                </c:pt>
                <c:pt idx="112">
                  <c:v>219874.70159970978</c:v>
                </c:pt>
                <c:pt idx="113">
                  <c:v>219251.61788980634</c:v>
                </c:pt>
                <c:pt idx="114">
                  <c:v>218626.84666152191</c:v>
                </c:pt>
                <c:pt idx="115">
                  <c:v>218000.38334449418</c:v>
                </c:pt>
                <c:pt idx="116">
                  <c:v>217372.22335598286</c:v>
                </c:pt>
                <c:pt idx="117">
                  <c:v>216742.36210083598</c:v>
                </c:pt>
                <c:pt idx="118">
                  <c:v>216110.7949714564</c:v>
                </c:pt>
                <c:pt idx="119">
                  <c:v>215477.51734776809</c:v>
                </c:pt>
                <c:pt idx="120">
                  <c:v>214842.52459718229</c:v>
                </c:pt>
                <c:pt idx="121">
                  <c:v>214205.81207456367</c:v>
                </c:pt>
                <c:pt idx="122">
                  <c:v>213567.37512219627</c:v>
                </c:pt>
                <c:pt idx="123">
                  <c:v>212927.20906974954</c:v>
                </c:pt>
                <c:pt idx="124">
                  <c:v>212285.30923424411</c:v>
                </c:pt>
                <c:pt idx="125">
                  <c:v>211641.67092001752</c:v>
                </c:pt>
                <c:pt idx="126">
                  <c:v>210996.28941868991</c:v>
                </c:pt>
                <c:pt idx="127">
                  <c:v>210349.16000912953</c:v>
                </c:pt>
                <c:pt idx="128">
                  <c:v>209700.27795741826</c:v>
                </c:pt>
                <c:pt idx="129">
                  <c:v>209049.63851681695</c:v>
                </c:pt>
                <c:pt idx="130">
                  <c:v>208397.23692773067</c:v>
                </c:pt>
                <c:pt idx="131">
                  <c:v>207743.06841767393</c:v>
                </c:pt>
                <c:pt idx="132">
                  <c:v>207087.12820123578</c:v>
                </c:pt>
                <c:pt idx="133">
                  <c:v>206429.4114800448</c:v>
                </c:pt>
                <c:pt idx="134">
                  <c:v>205769.91344273393</c:v>
                </c:pt>
                <c:pt idx="135">
                  <c:v>205108.62926490535</c:v>
                </c:pt>
                <c:pt idx="136">
                  <c:v>204445.55410909513</c:v>
                </c:pt>
                <c:pt idx="137">
                  <c:v>203780.68312473793</c:v>
                </c:pt>
                <c:pt idx="138">
                  <c:v>203114.01144813144</c:v>
                </c:pt>
                <c:pt idx="139">
                  <c:v>202445.5342024008</c:v>
                </c:pt>
                <c:pt idx="140">
                  <c:v>201775.24649746297</c:v>
                </c:pt>
                <c:pt idx="141">
                  <c:v>201103.14342999095</c:v>
                </c:pt>
                <c:pt idx="142">
                  <c:v>200429.22008337785</c:v>
                </c:pt>
                <c:pt idx="143">
                  <c:v>199753.47152770101</c:v>
                </c:pt>
                <c:pt idx="144">
                  <c:v>199075.89281968586</c:v>
                </c:pt>
                <c:pt idx="145">
                  <c:v>198396.47900266983</c:v>
                </c:pt>
                <c:pt idx="146">
                  <c:v>197715.22510656607</c:v>
                </c:pt>
                <c:pt idx="147">
                  <c:v>197032.12614782702</c:v>
                </c:pt>
                <c:pt idx="148">
                  <c:v>196347.17712940805</c:v>
                </c:pt>
                <c:pt idx="149">
                  <c:v>195660.37304073086</c:v>
                </c:pt>
                <c:pt idx="150">
                  <c:v>194971.70885764685</c:v>
                </c:pt>
                <c:pt idx="151">
                  <c:v>194281.17954240032</c:v>
                </c:pt>
                <c:pt idx="152">
                  <c:v>193588.78004359166</c:v>
                </c:pt>
                <c:pt idx="153">
                  <c:v>192894.50529614039</c:v>
                </c:pt>
                <c:pt idx="154">
                  <c:v>192198.35022124811</c:v>
                </c:pt>
                <c:pt idx="155">
                  <c:v>191500.30972636133</c:v>
                </c:pt>
                <c:pt idx="156">
                  <c:v>190800.37870513424</c:v>
                </c:pt>
                <c:pt idx="157">
                  <c:v>190098.55203739132</c:v>
                </c:pt>
                <c:pt idx="158">
                  <c:v>189394.82458908993</c:v>
                </c:pt>
                <c:pt idx="159">
                  <c:v>188689.19121228272</c:v>
                </c:pt>
                <c:pt idx="160">
                  <c:v>187981.64674507998</c:v>
                </c:pt>
                <c:pt idx="161">
                  <c:v>187272.18601161192</c:v>
                </c:pt>
                <c:pt idx="162">
                  <c:v>186560.8038219907</c:v>
                </c:pt>
                <c:pt idx="163">
                  <c:v>185847.4949722726</c:v>
                </c:pt>
                <c:pt idx="164">
                  <c:v>185132.25424441983</c:v>
                </c:pt>
                <c:pt idx="165">
                  <c:v>184415.07640626247</c:v>
                </c:pt>
                <c:pt idx="166">
                  <c:v>183695.95621146008</c:v>
                </c:pt>
                <c:pt idx="167">
                  <c:v>182974.88839946347</c:v>
                </c:pt>
                <c:pt idx="168">
                  <c:v>182251.86769547602</c:v>
                </c:pt>
                <c:pt idx="169">
                  <c:v>181526.88881041526</c:v>
                </c:pt>
                <c:pt idx="170">
                  <c:v>180799.94644087413</c:v>
                </c:pt>
                <c:pt idx="171">
                  <c:v>180071.03526908217</c:v>
                </c:pt>
                <c:pt idx="172">
                  <c:v>179340.14996286662</c:v>
                </c:pt>
                <c:pt idx="173">
                  <c:v>178607.28517561339</c:v>
                </c:pt>
                <c:pt idx="174">
                  <c:v>177872.43554622802</c:v>
                </c:pt>
                <c:pt idx="175">
                  <c:v>177135.59569909639</c:v>
                </c:pt>
                <c:pt idx="176">
                  <c:v>176396.76024404544</c:v>
                </c:pt>
                <c:pt idx="177">
                  <c:v>175655.92377630374</c:v>
                </c:pt>
                <c:pt idx="178">
                  <c:v>174913.0808764619</c:v>
                </c:pt>
                <c:pt idx="179">
                  <c:v>174168.226110433</c:v>
                </c:pt>
                <c:pt idx="180">
                  <c:v>173421.35402941276</c:v>
                </c:pt>
                <c:pt idx="181">
                  <c:v>172672.45916983974</c:v>
                </c:pt>
                <c:pt idx="182">
                  <c:v>171921.5360533554</c:v>
                </c:pt>
                <c:pt idx="183">
                  <c:v>171168.57918676391</c:v>
                </c:pt>
                <c:pt idx="184">
                  <c:v>170413.58306199205</c:v>
                </c:pt>
                <c:pt idx="185">
                  <c:v>169656.54215604893</c:v>
                </c:pt>
                <c:pt idx="186">
                  <c:v>168897.45093098556</c:v>
                </c:pt>
                <c:pt idx="187">
                  <c:v>168136.30383385433</c:v>
                </c:pt>
                <c:pt idx="188">
                  <c:v>167373.09529666835</c:v>
                </c:pt>
                <c:pt idx="189">
                  <c:v>166607.81973636083</c:v>
                </c:pt>
                <c:pt idx="190">
                  <c:v>165840.47155474414</c:v>
                </c:pt>
                <c:pt idx="191">
                  <c:v>165071.04513846891</c:v>
                </c:pt>
                <c:pt idx="192">
                  <c:v>164299.53485898292</c:v>
                </c:pt>
                <c:pt idx="193">
                  <c:v>163525.93507249001</c:v>
                </c:pt>
                <c:pt idx="194">
                  <c:v>162750.24011990867</c:v>
                </c:pt>
                <c:pt idx="195">
                  <c:v>161972.44432683077</c:v>
                </c:pt>
                <c:pt idx="196">
                  <c:v>161192.54200347993</c:v>
                </c:pt>
                <c:pt idx="197">
                  <c:v>160410.52744467004</c:v>
                </c:pt>
                <c:pt idx="198">
                  <c:v>159626.39492976334</c:v>
                </c:pt>
                <c:pt idx="199">
                  <c:v>158840.13872262879</c:v>
                </c:pt>
                <c:pt idx="200">
                  <c:v>158051.7530715999</c:v>
                </c:pt>
                <c:pt idx="201">
                  <c:v>157261.23220943281</c:v>
                </c:pt>
                <c:pt idx="202">
                  <c:v>156468.57035326402</c:v>
                </c:pt>
                <c:pt idx="203">
                  <c:v>155673.76170456811</c:v>
                </c:pt>
                <c:pt idx="204">
                  <c:v>154876.80044911531</c:v>
                </c:pt>
                <c:pt idx="205">
                  <c:v>154077.68075692901</c:v>
                </c:pt>
                <c:pt idx="206">
                  <c:v>153276.39678224301</c:v>
                </c:pt>
                <c:pt idx="207">
                  <c:v>152472.94266345893</c:v>
                </c:pt>
                <c:pt idx="208">
                  <c:v>151667.31252310314</c:v>
                </c:pt>
                <c:pt idx="209">
                  <c:v>150859.50046778389</c:v>
                </c:pt>
                <c:pt idx="210">
                  <c:v>150049.50058814813</c:v>
                </c:pt>
                <c:pt idx="211">
                  <c:v>149237.30695883837</c:v>
                </c:pt>
                <c:pt idx="212">
                  <c:v>148422.91363844922</c:v>
                </c:pt>
                <c:pt idx="213">
                  <c:v>147606.31466948401</c:v>
                </c:pt>
                <c:pt idx="214">
                  <c:v>146787.50407831121</c:v>
                </c:pt>
                <c:pt idx="215">
                  <c:v>145966.47587512064</c:v>
                </c:pt>
                <c:pt idx="216">
                  <c:v>145143.22405387976</c:v>
                </c:pt>
                <c:pt idx="217">
                  <c:v>144317.74259228969</c:v>
                </c:pt>
                <c:pt idx="218">
                  <c:v>143490.02545174115</c:v>
                </c:pt>
                <c:pt idx="219">
                  <c:v>142660.06657727028</c:v>
                </c:pt>
                <c:pt idx="220">
                  <c:v>141827.8598975144</c:v>
                </c:pt>
                <c:pt idx="221">
                  <c:v>140993.39932466749</c:v>
                </c:pt>
                <c:pt idx="222">
                  <c:v>140156.67875443579</c:v>
                </c:pt>
                <c:pt idx="223">
                  <c:v>139317.69206599306</c:v>
                </c:pt>
                <c:pt idx="224">
                  <c:v>138476.43312193578</c:v>
                </c:pt>
                <c:pt idx="225">
                  <c:v>137632.89576823835</c:v>
                </c:pt>
                <c:pt idx="226">
                  <c:v>136787.07383420799</c:v>
                </c:pt>
                <c:pt idx="227">
                  <c:v>135938.96113243964</c:v>
                </c:pt>
                <c:pt idx="228">
                  <c:v>135088.55145877067</c:v>
                </c:pt>
                <c:pt idx="229">
                  <c:v>134235.83859223552</c:v>
                </c:pt>
                <c:pt idx="230">
                  <c:v>133380.81629502017</c:v>
                </c:pt>
                <c:pt idx="231">
                  <c:v>132523.47831241653</c:v>
                </c:pt>
                <c:pt idx="232">
                  <c:v>131663.81837277664</c:v>
                </c:pt>
                <c:pt idx="233">
                  <c:v>130801.83018746691</c:v>
                </c:pt>
                <c:pt idx="234">
                  <c:v>129937.50745082197</c:v>
                </c:pt>
                <c:pt idx="235">
                  <c:v>129070.84384009862</c:v>
                </c:pt>
                <c:pt idx="236">
                  <c:v>128201.83301542955</c:v>
                </c:pt>
                <c:pt idx="237">
                  <c:v>127330.46861977701</c:v>
                </c:pt>
                <c:pt idx="238">
                  <c:v>126456.74427888624</c:v>
                </c:pt>
                <c:pt idx="239">
                  <c:v>125580.6536012389</c:v>
                </c:pt>
                <c:pt idx="240">
                  <c:v>124702.19017800625</c:v>
                </c:pt>
                <c:pt idx="241">
                  <c:v>123821.34758300235</c:v>
                </c:pt>
                <c:pt idx="242">
                  <c:v>122938.11937263698</c:v>
                </c:pt>
                <c:pt idx="243">
                  <c:v>122052.49908586855</c:v>
                </c:pt>
                <c:pt idx="244">
                  <c:v>121164.48024415677</c:v>
                </c:pt>
                <c:pt idx="245">
                  <c:v>120274.05635141536</c:v>
                </c:pt>
                <c:pt idx="246">
                  <c:v>119381.22089396445</c:v>
                </c:pt>
                <c:pt idx="247">
                  <c:v>118485.96734048294</c:v>
                </c:pt>
                <c:pt idx="248">
                  <c:v>117588.28914196075</c:v>
                </c:pt>
                <c:pt idx="249">
                  <c:v>116688.17973165089</c:v>
                </c:pt>
                <c:pt idx="250">
                  <c:v>115785.63252502144</c:v>
                </c:pt>
                <c:pt idx="251">
                  <c:v>114880.64091970738</c:v>
                </c:pt>
                <c:pt idx="252">
                  <c:v>113973.19829546225</c:v>
                </c:pt>
                <c:pt idx="253">
                  <c:v>113063.29801410979</c:v>
                </c:pt>
                <c:pt idx="254">
                  <c:v>112150.93341949534</c:v>
                </c:pt>
                <c:pt idx="255">
                  <c:v>111236.09783743715</c:v>
                </c:pt>
                <c:pt idx="256">
                  <c:v>110318.78457567754</c:v>
                </c:pt>
                <c:pt idx="257">
                  <c:v>109398.98692383399</c:v>
                </c:pt>
                <c:pt idx="258">
                  <c:v>108476.69815335004</c:v>
                </c:pt>
                <c:pt idx="259">
                  <c:v>107551.91151744603</c:v>
                </c:pt>
                <c:pt idx="260">
                  <c:v>106624.62025106978</c:v>
                </c:pt>
                <c:pt idx="261">
                  <c:v>105694.8175708471</c:v>
                </c:pt>
                <c:pt idx="262">
                  <c:v>104762.49667503215</c:v>
                </c:pt>
                <c:pt idx="263">
                  <c:v>103827.65074345769</c:v>
                </c:pt>
                <c:pt idx="264">
                  <c:v>102890.27293748522</c:v>
                </c:pt>
                <c:pt idx="265">
                  <c:v>101950.35639995491</c:v>
                </c:pt>
                <c:pt idx="266">
                  <c:v>101007.89425513546</c:v>
                </c:pt>
                <c:pt idx="267">
                  <c:v>100062.87960867379</c:v>
                </c:pt>
                <c:pt idx="268">
                  <c:v>99115.305547544616</c:v>
                </c:pt>
                <c:pt idx="269">
                  <c:v>98165.165139999881</c:v>
                </c:pt>
                <c:pt idx="270">
                  <c:v>97212.451435518044</c:v>
                </c:pt>
                <c:pt idx="271">
                  <c:v>96257.15746475324</c:v>
                </c:pt>
                <c:pt idx="272">
                  <c:v>95299.276239484287</c:v>
                </c:pt>
                <c:pt idx="273">
                  <c:v>94338.800752563562</c:v>
                </c:pt>
                <c:pt idx="274">
                  <c:v>93375.723977865753</c:v>
                </c:pt>
                <c:pt idx="275">
                  <c:v>92410.038870236473</c:v>
                </c:pt>
                <c:pt idx="276">
                  <c:v>91441.738365440702</c:v>
                </c:pt>
                <c:pt idx="277">
                  <c:v>90470.815380111104</c:v>
                </c:pt>
                <c:pt idx="278">
                  <c:v>89497.262811696244</c:v>
                </c:pt>
                <c:pt idx="279">
                  <c:v>88521.073538408586</c:v>
                </c:pt>
                <c:pt idx="280">
                  <c:v>87542.240419172449</c:v>
                </c:pt>
                <c:pt idx="281">
                  <c:v>86560.756293571714</c:v>
                </c:pt>
                <c:pt idx="282">
                  <c:v>85576.613981797476</c:v>
                </c:pt>
                <c:pt idx="283">
                  <c:v>84589.806284595514</c:v>
                </c:pt>
                <c:pt idx="284">
                  <c:v>83600.325983213625</c:v>
                </c:pt>
                <c:pt idx="285">
                  <c:v>82608.165839348832</c:v>
                </c:pt>
                <c:pt idx="286">
                  <c:v>81613.318595094403</c:v>
                </c:pt>
                <c:pt idx="287">
                  <c:v>80615.776972886786</c:v>
                </c:pt>
                <c:pt idx="288">
                  <c:v>79615.53367545236</c:v>
                </c:pt>
                <c:pt idx="289">
                  <c:v>78612.581385754049</c:v>
                </c:pt>
                <c:pt idx="290">
                  <c:v>77606.912766937807</c:v>
                </c:pt>
                <c:pt idx="291">
                  <c:v>76598.520462278932</c:v>
                </c:pt>
                <c:pt idx="292">
                  <c:v>75587.397095128268</c:v>
                </c:pt>
                <c:pt idx="293">
                  <c:v>74573.535268858235</c:v>
                </c:pt>
                <c:pt idx="294">
                  <c:v>73556.927566808721</c:v>
                </c:pt>
                <c:pt idx="295">
                  <c:v>72537.566552232835</c:v>
                </c:pt>
                <c:pt idx="296">
                  <c:v>71515.444768242465</c:v>
                </c:pt>
                <c:pt idx="297">
                  <c:v>70490.554737753788</c:v>
                </c:pt>
                <c:pt idx="298">
                  <c:v>69462.888963432546</c:v>
                </c:pt>
                <c:pt idx="299">
                  <c:v>68432.439927639178</c:v>
                </c:pt>
                <c:pt idx="300">
                  <c:v>67399.200092373867</c:v>
                </c:pt>
                <c:pt idx="301">
                  <c:v>66363.161899221377</c:v>
                </c:pt>
                <c:pt idx="302">
                  <c:v>65324.317769295769</c:v>
                </c:pt>
                <c:pt idx="303">
                  <c:v>64282.660103184942</c:v>
                </c:pt>
                <c:pt idx="304">
                  <c:v>63238.181280895071</c:v>
                </c:pt>
                <c:pt idx="305">
                  <c:v>62190.873661794831</c:v>
                </c:pt>
                <c:pt idx="306">
                  <c:v>61140.729584559529</c:v>
                </c:pt>
                <c:pt idx="307">
                  <c:v>60087.741367115043</c:v>
                </c:pt>
                <c:pt idx="308">
                  <c:v>59031.901306581647</c:v>
                </c:pt>
                <c:pt idx="309">
                  <c:v>57973.201679217644</c:v>
                </c:pt>
                <c:pt idx="310">
                  <c:v>56911.634740362861</c:v>
                </c:pt>
                <c:pt idx="311">
                  <c:v>55847.19272438201</c:v>
                </c:pt>
                <c:pt idx="312">
                  <c:v>54779.867844607877</c:v>
                </c:pt>
                <c:pt idx="313">
                  <c:v>53709.652293284358</c:v>
                </c:pt>
                <c:pt idx="314">
                  <c:v>52636.538241509341</c:v>
                </c:pt>
                <c:pt idx="315">
                  <c:v>51560.517839177432</c:v>
                </c:pt>
                <c:pt idx="316">
                  <c:v>50481.583214922539</c:v>
                </c:pt>
                <c:pt idx="317">
                  <c:v>49399.726476060292</c:v>
                </c:pt>
                <c:pt idx="318">
                  <c:v>48314.939708530292</c:v>
                </c:pt>
                <c:pt idx="319">
                  <c:v>47227.21497683823</c:v>
                </c:pt>
                <c:pt idx="320">
                  <c:v>46136.544323997834</c:v>
                </c:pt>
                <c:pt idx="321">
                  <c:v>45042.919771472662</c:v>
                </c:pt>
                <c:pt idx="322">
                  <c:v>43946.333319117737</c:v>
                </c:pt>
                <c:pt idx="323">
                  <c:v>42846.776945121019</c:v>
                </c:pt>
                <c:pt idx="324">
                  <c:v>41744.242605944724</c:v>
                </c:pt>
                <c:pt idx="325">
                  <c:v>40638.722236266491</c:v>
                </c:pt>
                <c:pt idx="326">
                  <c:v>39530.20774892038</c:v>
                </c:pt>
                <c:pt idx="327">
                  <c:v>38418.691034837706</c:v>
                </c:pt>
                <c:pt idx="328">
                  <c:v>37304.163962987725</c:v>
                </c:pt>
                <c:pt idx="329">
                  <c:v>36186.618380318148</c:v>
                </c:pt>
                <c:pt idx="330">
                  <c:v>35066.046111695512</c:v>
                </c:pt>
                <c:pt idx="331">
                  <c:v>33942.438959845356</c:v>
                </c:pt>
                <c:pt idx="332">
                  <c:v>32815.788705292274</c:v>
                </c:pt>
                <c:pt idx="333">
                  <c:v>31686.087106299776</c:v>
                </c:pt>
                <c:pt idx="334">
                  <c:v>30553.325898810006</c:v>
                </c:pt>
                <c:pt idx="335">
                  <c:v>29417.496796383282</c:v>
                </c:pt>
                <c:pt idx="336">
                  <c:v>28278.591490137489</c:v>
                </c:pt>
                <c:pt idx="337">
                  <c:v>27136.60164868728</c:v>
                </c:pt>
                <c:pt idx="338">
                  <c:v>25991.518918083144</c:v>
                </c:pt>
                <c:pt idx="339">
                  <c:v>24843.334921750287</c:v>
                </c:pt>
                <c:pt idx="340">
                  <c:v>23692.041260427362</c:v>
                </c:pt>
                <c:pt idx="341">
                  <c:v>22537.629512105021</c:v>
                </c:pt>
                <c:pt idx="342">
                  <c:v>21380.091231964307</c:v>
                </c:pt>
                <c:pt idx="343">
                  <c:v>20219.417952314878</c:v>
                </c:pt>
                <c:pt idx="344">
                  <c:v>19055.601182533064</c:v>
                </c:pt>
                <c:pt idx="345">
                  <c:v>17888.632408999758</c:v>
                </c:pt>
                <c:pt idx="346">
                  <c:v>16718.503095038133</c:v>
                </c:pt>
                <c:pt idx="347">
                  <c:v>15545.204680851197</c:v>
                </c:pt>
                <c:pt idx="348">
                  <c:v>14368.728583459169</c:v>
                </c:pt>
                <c:pt idx="349">
                  <c:v>13189.066196636706</c:v>
                </c:pt>
                <c:pt idx="350">
                  <c:v>12006.208890849932</c:v>
                </c:pt>
                <c:pt idx="351">
                  <c:v>10820.148013193319</c:v>
                </c:pt>
                <c:pt idx="352">
                  <c:v>9630.8748873263849</c:v>
                </c:pt>
                <c:pt idx="353">
                  <c:v>8438.3808134102292</c:v>
                </c:pt>
                <c:pt idx="354">
                  <c:v>7242.6570680438836</c:v>
                </c:pt>
                <c:pt idx="355">
                  <c:v>6043.6949042005035</c:v>
                </c:pt>
                <c:pt idx="356">
                  <c:v>4841.4855511633814</c:v>
                </c:pt>
                <c:pt idx="357">
                  <c:v>3636.0202144617833</c:v>
                </c:pt>
                <c:pt idx="358">
                  <c:v>2427.2900758066185</c:v>
                </c:pt>
                <c:pt idx="359">
                  <c:v>1215.2862930259291</c:v>
                </c:pt>
                <c:pt idx="360">
                  <c:v>2.0872903405688703E-10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9B-6246-9837-16A3C7395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4328400"/>
        <c:axId val="119455232"/>
      </c:lineChart>
      <c:lineChart>
        <c:grouping val="standard"/>
        <c:varyColors val="0"/>
        <c:ser>
          <c:idx val="1"/>
          <c:order val="0"/>
          <c:tx>
            <c:strRef>
              <c:f>'Base Rate'!$G$1</c:f>
              <c:strCache>
                <c:ptCount val="1"/>
                <c:pt idx="0">
                  <c:v>Interest paid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'Base Rate'!$G$2:$G$362</c:f>
              <c:numCache>
                <c:formatCode>"$"#,##0.00_);[Red]\("$"#,##0.00\)</c:formatCode>
                <c:ptCount val="361"/>
                <c:pt idx="0">
                  <c:v>758.33333333333337</c:v>
                </c:pt>
                <c:pt idx="1">
                  <c:v>757.08683819147893</c:v>
                </c:pt>
                <c:pt idx="2">
                  <c:v>755.83696712528206</c:v>
                </c:pt>
                <c:pt idx="3">
                  <c:v>754.583710991614</c:v>
                </c:pt>
                <c:pt idx="4">
                  <c:v>753.3270606225841</c:v>
                </c:pt>
                <c:pt idx="5">
                  <c:v>752.06700682547137</c:v>
                </c:pt>
                <c:pt idx="6">
                  <c:v>750.80354038265818</c:v>
                </c:pt>
                <c:pt idx="7">
                  <c:v>749.53665205156233</c:v>
                </c:pt>
                <c:pt idx="8">
                  <c:v>748.26633256456978</c:v>
                </c:pt>
                <c:pt idx="9">
                  <c:v>746.99257262896651</c:v>
                </c:pt>
                <c:pt idx="10">
                  <c:v>745.71536292687108</c:v>
                </c:pt>
                <c:pt idx="11">
                  <c:v>744.43469411516571</c:v>
                </c:pt>
                <c:pt idx="12">
                  <c:v>743.15055682542868</c:v>
                </c:pt>
                <c:pt idx="13">
                  <c:v>741.86294166386529</c:v>
                </c:pt>
                <c:pt idx="14">
                  <c:v>740.57183921123931</c:v>
                </c:pt>
                <c:pt idx="15">
                  <c:v>739.27724002280422</c:v>
                </c:pt>
                <c:pt idx="16">
                  <c:v>737.97913462823374</c:v>
                </c:pt>
                <c:pt idx="17">
                  <c:v>736.6775135315529</c:v>
                </c:pt>
                <c:pt idx="18">
                  <c:v>735.37236721106865</c:v>
                </c:pt>
                <c:pt idx="19">
                  <c:v>734.06368611929963</c:v>
                </c:pt>
                <c:pt idx="20">
                  <c:v>732.75146068290724</c:v>
                </c:pt>
                <c:pt idx="21">
                  <c:v>731.43568130262452</c:v>
                </c:pt>
                <c:pt idx="22">
                  <c:v>730.11633835318696</c:v>
                </c:pt>
                <c:pt idx="23">
                  <c:v>728.79342218326133</c:v>
                </c:pt>
                <c:pt idx="24">
                  <c:v>727.46692311537549</c:v>
                </c:pt>
                <c:pt idx="25">
                  <c:v>726.13683144584741</c:v>
                </c:pt>
                <c:pt idx="26">
                  <c:v>724.80313744471448</c:v>
                </c:pt>
                <c:pt idx="27">
                  <c:v>723.46583135566175</c:v>
                </c:pt>
                <c:pt idx="28">
                  <c:v>722.12490339595104</c:v>
                </c:pt>
                <c:pt idx="29">
                  <c:v>720.78034375634957</c:v>
                </c:pt>
                <c:pt idx="30">
                  <c:v>719.43214260105742</c:v>
                </c:pt>
                <c:pt idx="31">
                  <c:v>718.0802900676365</c:v>
                </c:pt>
                <c:pt idx="32">
                  <c:v>716.72477626693751</c:v>
                </c:pt>
                <c:pt idx="33">
                  <c:v>715.36559128302815</c:v>
                </c:pt>
                <c:pt idx="34">
                  <c:v>714.00272517312078</c:v>
                </c:pt>
                <c:pt idx="35">
                  <c:v>712.63616796749909</c:v>
                </c:pt>
                <c:pt idx="36">
                  <c:v>711.26590966944536</c:v>
                </c:pt>
                <c:pt idx="37">
                  <c:v>709.89194025516792</c:v>
                </c:pt>
                <c:pt idx="38">
                  <c:v>708.51424967372679</c:v>
                </c:pt>
                <c:pt idx="39">
                  <c:v>707.13282784696094</c:v>
                </c:pt>
                <c:pt idx="40">
                  <c:v>705.74766466941423</c:v>
                </c:pt>
                <c:pt idx="41">
                  <c:v>704.35875000826172</c:v>
                </c:pt>
                <c:pt idx="42">
                  <c:v>702.96607370323522</c:v>
                </c:pt>
                <c:pt idx="43">
                  <c:v>701.56962556654923</c:v>
                </c:pt>
                <c:pt idx="44">
                  <c:v>700.16939538282645</c:v>
                </c:pt>
                <c:pt idx="45">
                  <c:v>698.76537290902274</c:v>
                </c:pt>
                <c:pt idx="46">
                  <c:v>697.35754787435246</c:v>
                </c:pt>
                <c:pt idx="47">
                  <c:v>695.94590998021317</c:v>
                </c:pt>
                <c:pt idx="48">
                  <c:v>694.53044890011074</c:v>
                </c:pt>
                <c:pt idx="49">
                  <c:v>693.11115427958293</c:v>
                </c:pt>
                <c:pt idx="50">
                  <c:v>691.68801573612461</c:v>
                </c:pt>
                <c:pt idx="51">
                  <c:v>690.26102285911111</c:v>
                </c:pt>
                <c:pt idx="52">
                  <c:v>688.83016520972228</c:v>
                </c:pt>
                <c:pt idx="53">
                  <c:v>687.39543232086646</c:v>
                </c:pt>
                <c:pt idx="54">
                  <c:v>685.95681369710326</c:v>
                </c:pt>
                <c:pt idx="55">
                  <c:v>684.51429881456738</c:v>
                </c:pt>
                <c:pt idx="56">
                  <c:v>683.06787712089124</c:v>
                </c:pt>
                <c:pt idx="57">
                  <c:v>681.61753803512806</c:v>
                </c:pt>
                <c:pt idx="58">
                  <c:v>680.16327094767439</c:v>
                </c:pt>
                <c:pt idx="59">
                  <c:v>678.70506522019207</c:v>
                </c:pt>
                <c:pt idx="60">
                  <c:v>677.24291018553129</c:v>
                </c:pt>
                <c:pt idx="61">
                  <c:v>675.77679514765146</c:v>
                </c:pt>
                <c:pt idx="62">
                  <c:v>674.30670938154412</c:v>
                </c:pt>
                <c:pt idx="63">
                  <c:v>672.83264213315363</c:v>
                </c:pt>
                <c:pt idx="64">
                  <c:v>671.35458261929864</c:v>
                </c:pt>
                <c:pt idx="65">
                  <c:v>669.87252002759362</c:v>
                </c:pt>
                <c:pt idx="66">
                  <c:v>668.38644351636947</c:v>
                </c:pt>
                <c:pt idx="67">
                  <c:v>666.89634221459414</c:v>
                </c:pt>
                <c:pt idx="68">
                  <c:v>665.40220522179311</c:v>
                </c:pt>
                <c:pt idx="69">
                  <c:v>663.90402160796987</c:v>
                </c:pt>
                <c:pt idx="70">
                  <c:v>662.4017804135259</c:v>
                </c:pt>
                <c:pt idx="71">
                  <c:v>660.89547064918031</c:v>
                </c:pt>
                <c:pt idx="72">
                  <c:v>659.38508129588968</c:v>
                </c:pt>
                <c:pt idx="73">
                  <c:v>657.87060130476721</c:v>
                </c:pt>
                <c:pt idx="74">
                  <c:v>656.35201959700203</c:v>
                </c:pt>
                <c:pt idx="75">
                  <c:v>654.82932506377836</c:v>
                </c:pt>
                <c:pt idx="76">
                  <c:v>653.30250656619387</c:v>
                </c:pt>
                <c:pt idx="77">
                  <c:v>651.77155293517853</c:v>
                </c:pt>
                <c:pt idx="78">
                  <c:v>650.2364529714124</c:v>
                </c:pt>
                <c:pt idx="79">
                  <c:v>648.69719544524446</c:v>
                </c:pt>
                <c:pt idx="80">
                  <c:v>647.15376909660972</c:v>
                </c:pt>
                <c:pt idx="81">
                  <c:v>645.60616263494751</c:v>
                </c:pt>
                <c:pt idx="82">
                  <c:v>644.05436473911823</c:v>
                </c:pt>
                <c:pt idx="83">
                  <c:v>642.49836405732117</c:v>
                </c:pt>
                <c:pt idx="84">
                  <c:v>640.93814920701084</c:v>
                </c:pt>
                <c:pt idx="85">
                  <c:v>639.3737087748143</c:v>
                </c:pt>
                <c:pt idx="86">
                  <c:v>637.80503131644718</c:v>
                </c:pt>
                <c:pt idx="87">
                  <c:v>636.23210535663043</c:v>
                </c:pt>
                <c:pt idx="88">
                  <c:v>634.65491938900573</c:v>
                </c:pt>
                <c:pt idx="89">
                  <c:v>633.07346187605208</c:v>
                </c:pt>
                <c:pt idx="90">
                  <c:v>631.48772124900086</c:v>
                </c:pt>
                <c:pt idx="91">
                  <c:v>629.89768590775134</c:v>
                </c:pt>
                <c:pt idx="92">
                  <c:v>628.3033442207859</c:v>
                </c:pt>
                <c:pt idx="93">
                  <c:v>626.70468452508499</c:v>
                </c:pt>
                <c:pt idx="94">
                  <c:v>625.10169512604148</c:v>
                </c:pt>
                <c:pt idx="95">
                  <c:v>623.49436429737568</c:v>
                </c:pt>
                <c:pt idx="96">
                  <c:v>621.88268028104892</c:v>
                </c:pt>
                <c:pt idx="97">
                  <c:v>620.2666312871778</c:v>
                </c:pt>
                <c:pt idx="98">
                  <c:v>618.6462054939484</c:v>
                </c:pt>
                <c:pt idx="99">
                  <c:v>617.02139104752905</c:v>
                </c:pt>
                <c:pt idx="100">
                  <c:v>615.39217606198383</c:v>
                </c:pt>
                <c:pt idx="101">
                  <c:v>613.75854861918617</c:v>
                </c:pt>
                <c:pt idx="102">
                  <c:v>612.12049676873085</c:v>
                </c:pt>
                <c:pt idx="103">
                  <c:v>610.47800852784724</c:v>
                </c:pt>
                <c:pt idx="104">
                  <c:v>608.83107188131135</c:v>
                </c:pt>
                <c:pt idx="105">
                  <c:v>607.17967478135756</c:v>
                </c:pt>
                <c:pt idx="106">
                  <c:v>605.52380514759159</c:v>
                </c:pt>
                <c:pt idx="107">
                  <c:v>603.86345086690073</c:v>
                </c:pt>
                <c:pt idx="108">
                  <c:v>602.19859979336638</c:v>
                </c:pt>
                <c:pt idx="109">
                  <c:v>600.52923974817452</c:v>
                </c:pt>
                <c:pt idx="110">
                  <c:v>598.85535851952693</c:v>
                </c:pt>
                <c:pt idx="111">
                  <c:v>597.17694386255175</c:v>
                </c:pt>
                <c:pt idx="112">
                  <c:v>595.49398349921398</c:v>
                </c:pt>
                <c:pt idx="113">
                  <c:v>593.80646511822556</c:v>
                </c:pt>
                <c:pt idx="114">
                  <c:v>592.11437637495521</c:v>
                </c:pt>
                <c:pt idx="115">
                  <c:v>590.41770489133842</c:v>
                </c:pt>
                <c:pt idx="116">
                  <c:v>588.7164382557869</c:v>
                </c:pt>
                <c:pt idx="117">
                  <c:v>587.01056402309746</c:v>
                </c:pt>
                <c:pt idx="118">
                  <c:v>585.30006971436114</c:v>
                </c:pt>
                <c:pt idx="119">
                  <c:v>583.58494281687194</c:v>
                </c:pt>
                <c:pt idx="120">
                  <c:v>581.8651707840354</c:v>
                </c:pt>
                <c:pt idx="121">
                  <c:v>580.14074103527662</c:v>
                </c:pt>
                <c:pt idx="122">
                  <c:v>578.41164095594831</c:v>
                </c:pt>
                <c:pt idx="123">
                  <c:v>576.67785789723837</c:v>
                </c:pt>
                <c:pt idx="124">
                  <c:v>574.93937917607786</c:v>
                </c:pt>
                <c:pt idx="125">
                  <c:v>573.19619207504752</c:v>
                </c:pt>
                <c:pt idx="126">
                  <c:v>571.44828384228515</c:v>
                </c:pt>
                <c:pt idx="127">
                  <c:v>569.69564169139244</c:v>
                </c:pt>
                <c:pt idx="128">
                  <c:v>567.93825280134115</c:v>
                </c:pt>
                <c:pt idx="129">
                  <c:v>566.17610431637922</c:v>
                </c:pt>
                <c:pt idx="130">
                  <c:v>564.40918334593721</c:v>
                </c:pt>
                <c:pt idx="131">
                  <c:v>562.63747696453356</c:v>
                </c:pt>
                <c:pt idx="132">
                  <c:v>560.86097221168029</c:v>
                </c:pt>
                <c:pt idx="133">
                  <c:v>559.07965609178802</c:v>
                </c:pt>
                <c:pt idx="134">
                  <c:v>557.29351557407108</c:v>
                </c:pt>
                <c:pt idx="135">
                  <c:v>555.50253759245197</c:v>
                </c:pt>
                <c:pt idx="136">
                  <c:v>553.70670904546603</c:v>
                </c:pt>
                <c:pt idx="137">
                  <c:v>551.9060167961652</c:v>
                </c:pt>
                <c:pt idx="138">
                  <c:v>550.10044767202271</c:v>
                </c:pt>
                <c:pt idx="139">
                  <c:v>548.28998846483546</c:v>
                </c:pt>
                <c:pt idx="140">
                  <c:v>546.47462593062892</c:v>
                </c:pt>
                <c:pt idx="141">
                  <c:v>544.65434678955887</c:v>
                </c:pt>
                <c:pt idx="142">
                  <c:v>542.82913772581503</c:v>
                </c:pt>
                <c:pt idx="143">
                  <c:v>540.99898538752359</c:v>
                </c:pt>
                <c:pt idx="144">
                  <c:v>539.16387638664924</c:v>
                </c:pt>
                <c:pt idx="145">
                  <c:v>537.32379729889749</c:v>
                </c:pt>
                <c:pt idx="146">
                  <c:v>535.47873466361648</c:v>
                </c:pt>
                <c:pt idx="147">
                  <c:v>533.62867498369815</c:v>
                </c:pt>
                <c:pt idx="148">
                  <c:v>531.77360472548014</c:v>
                </c:pt>
                <c:pt idx="149">
                  <c:v>529.9135103186461</c:v>
                </c:pt>
                <c:pt idx="150">
                  <c:v>528.04837815612689</c:v>
                </c:pt>
                <c:pt idx="151">
                  <c:v>526.17819459400084</c:v>
                </c:pt>
                <c:pt idx="152">
                  <c:v>524.30294595139412</c:v>
                </c:pt>
                <c:pt idx="153">
                  <c:v>522.42261851038018</c:v>
                </c:pt>
                <c:pt idx="154">
                  <c:v>520.53719851588028</c:v>
                </c:pt>
                <c:pt idx="155">
                  <c:v>518.646672175562</c:v>
                </c:pt>
                <c:pt idx="156">
                  <c:v>516.75102565973862</c:v>
                </c:pt>
                <c:pt idx="157">
                  <c:v>514.85024510126811</c:v>
                </c:pt>
                <c:pt idx="158">
                  <c:v>512.94431659545194</c:v>
                </c:pt>
                <c:pt idx="159">
                  <c:v>511.03322619993236</c:v>
                </c:pt>
                <c:pt idx="160">
                  <c:v>509.11695993459165</c:v>
                </c:pt>
                <c:pt idx="161">
                  <c:v>507.19550378144896</c:v>
                </c:pt>
                <c:pt idx="162">
                  <c:v>505.26884368455819</c:v>
                </c:pt>
                <c:pt idx="163">
                  <c:v>503.33696554990496</c:v>
                </c:pt>
                <c:pt idx="164">
                  <c:v>501.39985524530374</c:v>
                </c:pt>
                <c:pt idx="165">
                  <c:v>499.45749860029417</c:v>
                </c:pt>
                <c:pt idx="166">
                  <c:v>497.50988140603772</c:v>
                </c:pt>
                <c:pt idx="167">
                  <c:v>495.55698941521359</c:v>
                </c:pt>
                <c:pt idx="168">
                  <c:v>493.59880834191421</c:v>
                </c:pt>
                <c:pt idx="169">
                  <c:v>491.63532386154134</c:v>
                </c:pt>
                <c:pt idx="170">
                  <c:v>489.66652161070078</c:v>
                </c:pt>
                <c:pt idx="171">
                  <c:v>487.69238718709755</c:v>
                </c:pt>
                <c:pt idx="172">
                  <c:v>485.71290614943047</c:v>
                </c:pt>
                <c:pt idx="173">
                  <c:v>483.72806401728627</c:v>
                </c:pt>
                <c:pt idx="174">
                  <c:v>481.73784627103424</c:v>
                </c:pt>
                <c:pt idx="175">
                  <c:v>479.74223835171938</c:v>
                </c:pt>
                <c:pt idx="176">
                  <c:v>477.74122566095639</c:v>
                </c:pt>
                <c:pt idx="177">
                  <c:v>475.73479356082265</c:v>
                </c:pt>
                <c:pt idx="178">
                  <c:v>473.72292737375102</c:v>
                </c:pt>
                <c:pt idx="179">
                  <c:v>471.70561238242271</c:v>
                </c:pt>
                <c:pt idx="180">
                  <c:v>469.68283382965956</c:v>
                </c:pt>
                <c:pt idx="181">
                  <c:v>467.65457691831597</c:v>
                </c:pt>
                <c:pt idx="182">
                  <c:v>465.6208268111709</c:v>
                </c:pt>
                <c:pt idx="183">
                  <c:v>463.58156863081894</c:v>
                </c:pt>
                <c:pt idx="184">
                  <c:v>461.53678745956182</c:v>
                </c:pt>
                <c:pt idx="185">
                  <c:v>459.48646833929922</c:v>
                </c:pt>
                <c:pt idx="186">
                  <c:v>457.43059627141923</c:v>
                </c:pt>
                <c:pt idx="187">
                  <c:v>455.36915621668879</c:v>
                </c:pt>
                <c:pt idx="188">
                  <c:v>453.30213309514346</c:v>
                </c:pt>
                <c:pt idx="189">
                  <c:v>451.22951178597725</c:v>
                </c:pt>
                <c:pt idx="190">
                  <c:v>449.15127712743208</c:v>
                </c:pt>
                <c:pt idx="191">
                  <c:v>447.06741391668663</c:v>
                </c:pt>
                <c:pt idx="192">
                  <c:v>444.97790690974546</c:v>
                </c:pt>
                <c:pt idx="193">
                  <c:v>442.88274082132716</c:v>
                </c:pt>
                <c:pt idx="194">
                  <c:v>440.78190032475266</c:v>
                </c:pt>
                <c:pt idx="195">
                  <c:v>438.67537005183334</c:v>
                </c:pt>
                <c:pt idx="196">
                  <c:v>436.56313459275816</c:v>
                </c:pt>
                <c:pt idx="197">
                  <c:v>434.44517849598134</c:v>
                </c:pt>
                <c:pt idx="198">
                  <c:v>432.32148626810903</c:v>
                </c:pt>
                <c:pt idx="199">
                  <c:v>430.19204237378631</c:v>
                </c:pt>
                <c:pt idx="200">
                  <c:v>428.0568312355831</c:v>
                </c:pt>
                <c:pt idx="201">
                  <c:v>425.91583723388055</c:v>
                </c:pt>
                <c:pt idx="202">
                  <c:v>423.76904470675674</c:v>
                </c:pt>
                <c:pt idx="203">
                  <c:v>421.61643794987197</c:v>
                </c:pt>
                <c:pt idx="204">
                  <c:v>419.45800121635398</c:v>
                </c:pt>
                <c:pt idx="205">
                  <c:v>417.29371871668275</c:v>
                </c:pt>
                <c:pt idx="206">
                  <c:v>415.12357461857482</c:v>
                </c:pt>
                <c:pt idx="207">
                  <c:v>412.94755304686794</c:v>
                </c:pt>
                <c:pt idx="208">
                  <c:v>410.76563808340438</c:v>
                </c:pt>
                <c:pt idx="209">
                  <c:v>408.57781376691469</c:v>
                </c:pt>
                <c:pt idx="210">
                  <c:v>406.38406409290121</c:v>
                </c:pt>
                <c:pt idx="211">
                  <c:v>404.1843730135206</c:v>
                </c:pt>
                <c:pt idx="212">
                  <c:v>401.97872443746667</c:v>
                </c:pt>
                <c:pt idx="213">
                  <c:v>399.76710222985253</c:v>
                </c:pt>
                <c:pt idx="214">
                  <c:v>397.54949021209285</c:v>
                </c:pt>
                <c:pt idx="215">
                  <c:v>395.32587216178507</c:v>
                </c:pt>
                <c:pt idx="216">
                  <c:v>393.09623181259104</c:v>
                </c:pt>
                <c:pt idx="217">
                  <c:v>390.86055285411794</c:v>
                </c:pt>
                <c:pt idx="218">
                  <c:v>388.61881893179896</c:v>
                </c:pt>
                <c:pt idx="219">
                  <c:v>386.37101364677369</c:v>
                </c:pt>
                <c:pt idx="220">
                  <c:v>384.11712055576817</c:v>
                </c:pt>
                <c:pt idx="221">
                  <c:v>381.85712317097449</c:v>
                </c:pt>
                <c:pt idx="222">
                  <c:v>379.59100495993027</c:v>
                </c:pt>
                <c:pt idx="223">
                  <c:v>377.31874934539786</c:v>
                </c:pt>
                <c:pt idx="224">
                  <c:v>375.04033970524279</c:v>
                </c:pt>
                <c:pt idx="225">
                  <c:v>372.75575937231218</c:v>
                </c:pt>
                <c:pt idx="226">
                  <c:v>370.46499163431332</c:v>
                </c:pt>
                <c:pt idx="227">
                  <c:v>368.1680197336907</c:v>
                </c:pt>
                <c:pt idx="228">
                  <c:v>365.86482686750389</c:v>
                </c:pt>
                <c:pt idx="229">
                  <c:v>363.55539618730455</c:v>
                </c:pt>
                <c:pt idx="230">
                  <c:v>361.23971079901298</c:v>
                </c:pt>
                <c:pt idx="231">
                  <c:v>358.91775376279475</c:v>
                </c:pt>
                <c:pt idx="232">
                  <c:v>356.58950809293674</c:v>
                </c:pt>
                <c:pt idx="233">
                  <c:v>354.25495675772288</c:v>
                </c:pt>
                <c:pt idx="234">
                  <c:v>351.9140826793095</c:v>
                </c:pt>
                <c:pt idx="235">
                  <c:v>349.56686873360042</c:v>
                </c:pt>
                <c:pt idx="236">
                  <c:v>347.21329775012174</c:v>
                </c:pt>
                <c:pt idx="237">
                  <c:v>344.85335251189605</c:v>
                </c:pt>
                <c:pt idx="238">
                  <c:v>342.48701575531692</c:v>
                </c:pt>
                <c:pt idx="239">
                  <c:v>340.114270170022</c:v>
                </c:pt>
                <c:pt idx="240">
                  <c:v>337.73509839876692</c:v>
                </c:pt>
                <c:pt idx="241">
                  <c:v>335.34948303729806</c:v>
                </c:pt>
                <c:pt idx="242">
                  <c:v>332.95740663422515</c:v>
                </c:pt>
                <c:pt idx="243">
                  <c:v>330.55885169089402</c:v>
                </c:pt>
                <c:pt idx="244">
                  <c:v>328.15380066125795</c:v>
                </c:pt>
                <c:pt idx="245">
                  <c:v>325.74223595174993</c:v>
                </c:pt>
                <c:pt idx="246">
                  <c:v>323.32413992115374</c:v>
                </c:pt>
                <c:pt idx="247">
                  <c:v>320.89949488047461</c:v>
                </c:pt>
                <c:pt idx="248">
                  <c:v>318.4682830928104</c:v>
                </c:pt>
                <c:pt idx="249">
                  <c:v>316.03048677322118</c:v>
                </c:pt>
                <c:pt idx="250">
                  <c:v>313.58608808859975</c:v>
                </c:pt>
                <c:pt idx="251">
                  <c:v>311.13506915754084</c:v>
                </c:pt>
                <c:pt idx="252">
                  <c:v>308.67741205021025</c:v>
                </c:pt>
                <c:pt idx="253">
                  <c:v>306.21309878821404</c:v>
                </c:pt>
                <c:pt idx="254">
                  <c:v>303.74211134446654</c:v>
                </c:pt>
                <c:pt idx="255">
                  <c:v>301.26443164305897</c:v>
                </c:pt>
                <c:pt idx="256">
                  <c:v>298.78004155912669</c:v>
                </c:pt>
                <c:pt idx="257">
                  <c:v>296.28892291871705</c:v>
                </c:pt>
                <c:pt idx="258">
                  <c:v>293.79105749865636</c:v>
                </c:pt>
                <c:pt idx="259">
                  <c:v>291.28642702641633</c:v>
                </c:pt>
                <c:pt idx="260">
                  <c:v>288.77501317998065</c:v>
                </c:pt>
                <c:pt idx="261">
                  <c:v>286.25679758771088</c:v>
                </c:pt>
                <c:pt idx="262">
                  <c:v>283.73176182821209</c:v>
                </c:pt>
                <c:pt idx="263">
                  <c:v>281.19988743019792</c:v>
                </c:pt>
                <c:pt idx="264">
                  <c:v>278.66115587235583</c:v>
                </c:pt>
                <c:pt idx="265">
                  <c:v>276.11554858321119</c:v>
                </c:pt>
                <c:pt idx="266">
                  <c:v>273.56304694099185</c:v>
                </c:pt>
                <c:pt idx="267">
                  <c:v>271.00363227349152</c:v>
                </c:pt>
                <c:pt idx="268">
                  <c:v>268.43728585793332</c:v>
                </c:pt>
                <c:pt idx="269">
                  <c:v>265.86398892083304</c:v>
                </c:pt>
                <c:pt idx="270">
                  <c:v>263.28372263786139</c:v>
                </c:pt>
                <c:pt idx="271">
                  <c:v>260.69646813370667</c:v>
                </c:pt>
                <c:pt idx="272">
                  <c:v>258.10220648193661</c:v>
                </c:pt>
                <c:pt idx="273">
                  <c:v>255.50091870485966</c:v>
                </c:pt>
                <c:pt idx="274">
                  <c:v>252.89258577338643</c:v>
                </c:pt>
                <c:pt idx="275">
                  <c:v>250.27718860689046</c:v>
                </c:pt>
                <c:pt idx="276">
                  <c:v>247.65470807306858</c:v>
                </c:pt>
                <c:pt idx="277">
                  <c:v>245.02512498780092</c:v>
                </c:pt>
                <c:pt idx="278">
                  <c:v>242.38842011501066</c:v>
                </c:pt>
                <c:pt idx="279">
                  <c:v>239.74457416652325</c:v>
                </c:pt>
                <c:pt idx="280">
                  <c:v>237.09356780192539</c:v>
                </c:pt>
                <c:pt idx="281">
                  <c:v>234.43538162842341</c:v>
                </c:pt>
                <c:pt idx="282">
                  <c:v>231.76999620070151</c:v>
                </c:pt>
                <c:pt idx="283">
                  <c:v>229.09739202077952</c:v>
                </c:pt>
                <c:pt idx="284">
                  <c:v>226.41754953787023</c:v>
                </c:pt>
                <c:pt idx="285">
                  <c:v>223.73044914823643</c:v>
                </c:pt>
                <c:pt idx="286">
                  <c:v>221.03607119504736</c:v>
                </c:pt>
                <c:pt idx="287">
                  <c:v>218.33439596823504</c:v>
                </c:pt>
                <c:pt idx="288">
                  <c:v>215.62540370435013</c:v>
                </c:pt>
                <c:pt idx="289">
                  <c:v>212.90907458641723</c:v>
                </c:pt>
                <c:pt idx="290">
                  <c:v>210.1853887437899</c:v>
                </c:pt>
                <c:pt idx="291">
                  <c:v>207.45432625200544</c:v>
                </c:pt>
                <c:pt idx="292">
                  <c:v>204.71586713263906</c:v>
                </c:pt>
                <c:pt idx="293">
                  <c:v>201.96999135315772</c:v>
                </c:pt>
                <c:pt idx="294">
                  <c:v>199.21667882677363</c:v>
                </c:pt>
                <c:pt idx="295">
                  <c:v>196.45590941229727</c:v>
                </c:pt>
                <c:pt idx="296">
                  <c:v>193.68766291399001</c:v>
                </c:pt>
                <c:pt idx="297">
                  <c:v>190.91191908141653</c:v>
                </c:pt>
                <c:pt idx="298">
                  <c:v>188.12865760929648</c:v>
                </c:pt>
                <c:pt idx="299">
                  <c:v>185.33785813735611</c:v>
                </c:pt>
                <c:pt idx="300">
                  <c:v>182.53950025017923</c:v>
                </c:pt>
                <c:pt idx="301">
                  <c:v>179.73356347705791</c:v>
                </c:pt>
                <c:pt idx="302">
                  <c:v>176.9200272918427</c:v>
                </c:pt>
                <c:pt idx="303">
                  <c:v>174.09887111279255</c:v>
                </c:pt>
                <c:pt idx="304">
                  <c:v>171.27007430242415</c:v>
                </c:pt>
                <c:pt idx="305">
                  <c:v>168.43361616736101</c:v>
                </c:pt>
                <c:pt idx="306">
                  <c:v>165.58947595818205</c:v>
                </c:pt>
                <c:pt idx="307">
                  <c:v>162.7376328692699</c:v>
                </c:pt>
                <c:pt idx="308">
                  <c:v>159.87806603865863</c:v>
                </c:pt>
                <c:pt idx="309">
                  <c:v>157.01075454788113</c:v>
                </c:pt>
                <c:pt idx="310">
                  <c:v>154.1356774218161</c:v>
                </c:pt>
                <c:pt idx="311">
                  <c:v>151.25281362853462</c:v>
                </c:pt>
                <c:pt idx="312">
                  <c:v>148.36214207914634</c:v>
                </c:pt>
                <c:pt idx="313">
                  <c:v>145.46364162764513</c:v>
                </c:pt>
                <c:pt idx="314">
                  <c:v>142.55729107075447</c:v>
                </c:pt>
                <c:pt idx="315">
                  <c:v>139.64306914777222</c:v>
                </c:pt>
                <c:pt idx="316">
                  <c:v>136.72095454041522</c:v>
                </c:pt>
                <c:pt idx="317">
                  <c:v>133.79092587266331</c:v>
                </c:pt>
                <c:pt idx="318">
                  <c:v>130.85296171060287</c:v>
                </c:pt>
                <c:pt idx="319">
                  <c:v>127.90704056227021</c:v>
                </c:pt>
                <c:pt idx="320">
                  <c:v>124.95314087749414</c:v>
                </c:pt>
                <c:pt idx="321">
                  <c:v>121.99124104773846</c:v>
                </c:pt>
                <c:pt idx="322">
                  <c:v>119.02131940594387</c:v>
                </c:pt>
                <c:pt idx="323">
                  <c:v>116.04335422636943</c:v>
                </c:pt>
                <c:pt idx="324">
                  <c:v>113.05732372443363</c:v>
                </c:pt>
                <c:pt idx="325">
                  <c:v>110.06320605655509</c:v>
                </c:pt>
                <c:pt idx="326">
                  <c:v>107.0609793199927</c:v>
                </c:pt>
                <c:pt idx="327">
                  <c:v>104.05062155268546</c:v>
                </c:pt>
                <c:pt idx="328">
                  <c:v>101.03211073309176</c:v>
                </c:pt>
                <c:pt idx="329">
                  <c:v>98.005424780028321</c:v>
                </c:pt>
                <c:pt idx="330">
                  <c:v>94.970541552508678</c:v>
                </c:pt>
                <c:pt idx="331">
                  <c:v>91.927438849581179</c:v>
                </c:pt>
                <c:pt idx="332">
                  <c:v>88.876094410166573</c:v>
                </c:pt>
                <c:pt idx="333">
                  <c:v>85.816485912895232</c:v>
                </c:pt>
                <c:pt idx="334">
                  <c:v>82.74859097594377</c:v>
                </c:pt>
                <c:pt idx="335">
                  <c:v>79.672387156871395</c:v>
                </c:pt>
                <c:pt idx="336">
                  <c:v>76.587851952455708</c:v>
                </c:pt>
                <c:pt idx="337">
                  <c:v>73.49496279852805</c:v>
                </c:pt>
                <c:pt idx="338">
                  <c:v>70.39369706980851</c:v>
                </c:pt>
                <c:pt idx="339">
                  <c:v>67.284032079740371</c:v>
                </c:pt>
                <c:pt idx="340">
                  <c:v>64.165945080324107</c:v>
                </c:pt>
                <c:pt idx="341">
                  <c:v>61.039413261951097</c:v>
                </c:pt>
                <c:pt idx="342">
                  <c:v>57.904413753236668</c:v>
                </c:pt>
                <c:pt idx="343">
                  <c:v>54.760923620852793</c:v>
                </c:pt>
                <c:pt idx="344">
                  <c:v>51.608919869360385</c:v>
                </c:pt>
                <c:pt idx="345">
                  <c:v>48.448379441041013</c:v>
                </c:pt>
                <c:pt idx="346">
                  <c:v>45.27927921572828</c:v>
                </c:pt>
                <c:pt idx="347">
                  <c:v>42.101596010638659</c:v>
                </c:pt>
                <c:pt idx="348">
                  <c:v>38.915306580201921</c:v>
                </c:pt>
                <c:pt idx="349">
                  <c:v>35.720387615891077</c:v>
                </c:pt>
                <c:pt idx="350">
                  <c:v>32.516815746051897</c:v>
                </c:pt>
                <c:pt idx="351">
                  <c:v>29.304567535731906</c:v>
                </c:pt>
                <c:pt idx="352">
                  <c:v>26.083619486508958</c:v>
                </c:pt>
                <c:pt idx="353">
                  <c:v>22.85394803631937</c:v>
                </c:pt>
                <c:pt idx="354">
                  <c:v>19.61552955928552</c:v>
                </c:pt>
                <c:pt idx="355">
                  <c:v>16.36834036554303</c:v>
                </c:pt>
                <c:pt idx="356">
                  <c:v>13.112356701067492</c:v>
                </c:pt>
                <c:pt idx="357">
                  <c:v>9.8475547475006628</c:v>
                </c:pt>
                <c:pt idx="358">
                  <c:v>6.5739106219762586</c:v>
                </c:pt>
                <c:pt idx="359">
                  <c:v>3.2914003769452247</c:v>
                </c:pt>
                <c:pt idx="360">
                  <c:v>5.6530780057073572E-13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9B-6246-9837-16A3C7395FAC}"/>
            </c:ext>
          </c:extLst>
        </c:ser>
        <c:ser>
          <c:idx val="2"/>
          <c:order val="1"/>
          <c:tx>
            <c:strRef>
              <c:f>'Base Rate'!$H$1</c:f>
              <c:strCache>
                <c:ptCount val="1"/>
                <c:pt idx="0">
                  <c:v>Principal paid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'Base Rate'!$H$2:$H$362</c:f>
              <c:numCache>
                <c:formatCode>"$"#,##0.00_);[Red]\("$"#,##0.00\)</c:formatCode>
                <c:ptCount val="361"/>
                <c:pt idx="0">
                  <c:v>460.24436006933217</c:v>
                </c:pt>
                <c:pt idx="1">
                  <c:v>461.49085521118661</c:v>
                </c:pt>
                <c:pt idx="2">
                  <c:v>462.74072627738349</c:v>
                </c:pt>
                <c:pt idx="3">
                  <c:v>463.99398241105155</c:v>
                </c:pt>
                <c:pt idx="4">
                  <c:v>465.25063278008145</c:v>
                </c:pt>
                <c:pt idx="5">
                  <c:v>466.51068657719418</c:v>
                </c:pt>
                <c:pt idx="6">
                  <c:v>467.77415302000736</c:v>
                </c:pt>
                <c:pt idx="7">
                  <c:v>469.04104135110322</c:v>
                </c:pt>
                <c:pt idx="8">
                  <c:v>470.31136083809577</c:v>
                </c:pt>
                <c:pt idx="9">
                  <c:v>471.58512077369903</c:v>
                </c:pt>
                <c:pt idx="10">
                  <c:v>472.86233047579447</c:v>
                </c:pt>
                <c:pt idx="11">
                  <c:v>474.14299928749983</c:v>
                </c:pt>
                <c:pt idx="12">
                  <c:v>475.42713657723687</c:v>
                </c:pt>
                <c:pt idx="13">
                  <c:v>476.71475173880026</c:v>
                </c:pt>
                <c:pt idx="14">
                  <c:v>478.00585419142624</c:v>
                </c:pt>
                <c:pt idx="15">
                  <c:v>479.30045337986132</c:v>
                </c:pt>
                <c:pt idx="16">
                  <c:v>480.59855877443181</c:v>
                </c:pt>
                <c:pt idx="17">
                  <c:v>481.90017987111264</c:v>
                </c:pt>
                <c:pt idx="18">
                  <c:v>483.2053261915969</c:v>
                </c:pt>
                <c:pt idx="19">
                  <c:v>484.51400728336591</c:v>
                </c:pt>
                <c:pt idx="20">
                  <c:v>485.82623271975831</c:v>
                </c:pt>
                <c:pt idx="21">
                  <c:v>487.14201210004103</c:v>
                </c:pt>
                <c:pt idx="22">
                  <c:v>488.46135504947858</c:v>
                </c:pt>
                <c:pt idx="23">
                  <c:v>489.78427121940422</c:v>
                </c:pt>
                <c:pt idx="24">
                  <c:v>491.11077028729005</c:v>
                </c:pt>
                <c:pt idx="25">
                  <c:v>492.44086195681814</c:v>
                </c:pt>
                <c:pt idx="26">
                  <c:v>493.77455595795107</c:v>
                </c:pt>
                <c:pt idx="27">
                  <c:v>495.1118620470038</c:v>
                </c:pt>
                <c:pt idx="28">
                  <c:v>496.45279000671451</c:v>
                </c:pt>
                <c:pt idx="29">
                  <c:v>497.79734964631598</c:v>
                </c:pt>
                <c:pt idx="30">
                  <c:v>499.14555080160812</c:v>
                </c:pt>
                <c:pt idx="31">
                  <c:v>500.49740333502905</c:v>
                </c:pt>
                <c:pt idx="32">
                  <c:v>501.85291713572803</c:v>
                </c:pt>
                <c:pt idx="33">
                  <c:v>503.21210211963739</c:v>
                </c:pt>
                <c:pt idx="34">
                  <c:v>504.57496822954477</c:v>
                </c:pt>
                <c:pt idx="35">
                  <c:v>505.94152543516645</c:v>
                </c:pt>
                <c:pt idx="36">
                  <c:v>507.31178373322018</c:v>
                </c:pt>
                <c:pt idx="37">
                  <c:v>508.68575314749762</c:v>
                </c:pt>
                <c:pt idx="38">
                  <c:v>510.06344372893875</c:v>
                </c:pt>
                <c:pt idx="39">
                  <c:v>511.44486555570461</c:v>
                </c:pt>
                <c:pt idx="40">
                  <c:v>512.83002873325131</c:v>
                </c:pt>
                <c:pt idx="41">
                  <c:v>514.21894339440382</c:v>
                </c:pt>
                <c:pt idx="42">
                  <c:v>515.61161969943032</c:v>
                </c:pt>
                <c:pt idx="43">
                  <c:v>517.00806783611631</c:v>
                </c:pt>
                <c:pt idx="44">
                  <c:v>518.40829801983909</c:v>
                </c:pt>
                <c:pt idx="45">
                  <c:v>519.8123204936428</c:v>
                </c:pt>
                <c:pt idx="46">
                  <c:v>521.22014552831308</c:v>
                </c:pt>
                <c:pt idx="47">
                  <c:v>522.63178342245237</c:v>
                </c:pt>
                <c:pt idx="48">
                  <c:v>524.0472445025548</c:v>
                </c:pt>
                <c:pt idx="49">
                  <c:v>525.46653912308261</c:v>
                </c:pt>
                <c:pt idx="50">
                  <c:v>526.88967766654093</c:v>
                </c:pt>
                <c:pt idx="51">
                  <c:v>528.31667054355444</c:v>
                </c:pt>
                <c:pt idx="52">
                  <c:v>529.74752819294326</c:v>
                </c:pt>
                <c:pt idx="53">
                  <c:v>531.18226108179908</c:v>
                </c:pt>
                <c:pt idx="54">
                  <c:v>532.62087970556229</c:v>
                </c:pt>
                <c:pt idx="55">
                  <c:v>534.06339458809816</c:v>
                </c:pt>
                <c:pt idx="56">
                  <c:v>535.50981628177431</c:v>
                </c:pt>
                <c:pt idx="57">
                  <c:v>536.96015536753748</c:v>
                </c:pt>
                <c:pt idx="58">
                  <c:v>538.41442245499115</c:v>
                </c:pt>
                <c:pt idx="59">
                  <c:v>539.87262818247348</c:v>
                </c:pt>
                <c:pt idx="60">
                  <c:v>541.33478321713426</c:v>
                </c:pt>
                <c:pt idx="61">
                  <c:v>542.80089825501409</c:v>
                </c:pt>
                <c:pt idx="62">
                  <c:v>544.27098402112142</c:v>
                </c:pt>
                <c:pt idx="63">
                  <c:v>545.74505126951192</c:v>
                </c:pt>
                <c:pt idx="64">
                  <c:v>547.22311078336691</c:v>
                </c:pt>
                <c:pt idx="65">
                  <c:v>548.70517337507192</c:v>
                </c:pt>
                <c:pt idx="66">
                  <c:v>550.19124988629608</c:v>
                </c:pt>
                <c:pt idx="67">
                  <c:v>551.6813511880714</c:v>
                </c:pt>
                <c:pt idx="68">
                  <c:v>553.17548818087243</c:v>
                </c:pt>
                <c:pt idx="69">
                  <c:v>554.67367179469568</c:v>
                </c:pt>
                <c:pt idx="70">
                  <c:v>556.17591298913965</c:v>
                </c:pt>
                <c:pt idx="71">
                  <c:v>557.68222275348523</c:v>
                </c:pt>
                <c:pt idx="72">
                  <c:v>559.19261210677587</c:v>
                </c:pt>
                <c:pt idx="73">
                  <c:v>560.70709209789834</c:v>
                </c:pt>
                <c:pt idx="74">
                  <c:v>562.22567380566352</c:v>
                </c:pt>
                <c:pt idx="75">
                  <c:v>563.74836833888719</c:v>
                </c:pt>
                <c:pt idx="76">
                  <c:v>565.27518683647168</c:v>
                </c:pt>
                <c:pt idx="77">
                  <c:v>566.80614046748701</c:v>
                </c:pt>
                <c:pt idx="78">
                  <c:v>568.34124043125314</c:v>
                </c:pt>
                <c:pt idx="79">
                  <c:v>569.88049795742108</c:v>
                </c:pt>
                <c:pt idx="80">
                  <c:v>571.42392430605582</c:v>
                </c:pt>
                <c:pt idx="81">
                  <c:v>572.97153076771804</c:v>
                </c:pt>
                <c:pt idx="82">
                  <c:v>574.52332866354732</c:v>
                </c:pt>
                <c:pt idx="83">
                  <c:v>576.07932934534438</c:v>
                </c:pt>
                <c:pt idx="84">
                  <c:v>577.63954419565471</c:v>
                </c:pt>
                <c:pt idx="85">
                  <c:v>579.20398462785124</c:v>
                </c:pt>
                <c:pt idx="86">
                  <c:v>580.77266208621836</c:v>
                </c:pt>
                <c:pt idx="87">
                  <c:v>582.34558804603512</c:v>
                </c:pt>
                <c:pt idx="88">
                  <c:v>583.92277401365982</c:v>
                </c:pt>
                <c:pt idx="89">
                  <c:v>585.50423152661347</c:v>
                </c:pt>
                <c:pt idx="90">
                  <c:v>587.08997215366469</c:v>
                </c:pt>
                <c:pt idx="91">
                  <c:v>588.68000749491421</c:v>
                </c:pt>
                <c:pt idx="92">
                  <c:v>590.27434918187964</c:v>
                </c:pt>
                <c:pt idx="93">
                  <c:v>591.87300887758056</c:v>
                </c:pt>
                <c:pt idx="94">
                  <c:v>593.47599827662407</c:v>
                </c:pt>
                <c:pt idx="95">
                  <c:v>595.08332910528986</c:v>
                </c:pt>
                <c:pt idx="96">
                  <c:v>596.69501312161663</c:v>
                </c:pt>
                <c:pt idx="97">
                  <c:v>598.31106211548774</c:v>
                </c:pt>
                <c:pt idx="98">
                  <c:v>599.93148790871714</c:v>
                </c:pt>
                <c:pt idx="99">
                  <c:v>601.55630235513649</c:v>
                </c:pt>
                <c:pt idx="100">
                  <c:v>603.18551734068171</c:v>
                </c:pt>
                <c:pt idx="101">
                  <c:v>604.81914478347937</c:v>
                </c:pt>
                <c:pt idx="102">
                  <c:v>606.4571966339347</c:v>
                </c:pt>
                <c:pt idx="103">
                  <c:v>608.09968487481831</c:v>
                </c:pt>
                <c:pt idx="104">
                  <c:v>609.7466215213542</c:v>
                </c:pt>
                <c:pt idx="105">
                  <c:v>611.39801862130798</c:v>
                </c:pt>
                <c:pt idx="106">
                  <c:v>613.05388825507396</c:v>
                </c:pt>
                <c:pt idx="107">
                  <c:v>614.71424253576481</c:v>
                </c:pt>
                <c:pt idx="108">
                  <c:v>616.37909360929916</c:v>
                </c:pt>
                <c:pt idx="109">
                  <c:v>618.04845365449103</c:v>
                </c:pt>
                <c:pt idx="110">
                  <c:v>619.72233488313861</c:v>
                </c:pt>
                <c:pt idx="111">
                  <c:v>621.40074954011379</c:v>
                </c:pt>
                <c:pt idx="112">
                  <c:v>623.08370990345156</c:v>
                </c:pt>
                <c:pt idx="113">
                  <c:v>624.77122828443999</c:v>
                </c:pt>
                <c:pt idx="114">
                  <c:v>626.46331702771033</c:v>
                </c:pt>
                <c:pt idx="115">
                  <c:v>628.15998851132713</c:v>
                </c:pt>
                <c:pt idx="116">
                  <c:v>629.86125514687865</c:v>
                </c:pt>
                <c:pt idx="117">
                  <c:v>631.56712937956809</c:v>
                </c:pt>
                <c:pt idx="118">
                  <c:v>633.2776236883044</c:v>
                </c:pt>
                <c:pt idx="119">
                  <c:v>634.9927505857936</c:v>
                </c:pt>
                <c:pt idx="120">
                  <c:v>636.71252261863015</c:v>
                </c:pt>
                <c:pt idx="121">
                  <c:v>638.43695236738893</c:v>
                </c:pt>
                <c:pt idx="122">
                  <c:v>640.16605244671723</c:v>
                </c:pt>
                <c:pt idx="123">
                  <c:v>641.89983550542718</c:v>
                </c:pt>
                <c:pt idx="124">
                  <c:v>643.63831422658768</c:v>
                </c:pt>
                <c:pt idx="125">
                  <c:v>645.38150132761803</c:v>
                </c:pt>
                <c:pt idx="126">
                  <c:v>647.1294095603804</c:v>
                </c:pt>
                <c:pt idx="127">
                  <c:v>648.88205171127311</c:v>
                </c:pt>
                <c:pt idx="128">
                  <c:v>650.6394406013244</c:v>
                </c:pt>
                <c:pt idx="129">
                  <c:v>652.40158908628632</c:v>
                </c:pt>
                <c:pt idx="130">
                  <c:v>654.16851005672834</c:v>
                </c:pt>
                <c:pt idx="131">
                  <c:v>655.94021643813198</c:v>
                </c:pt>
                <c:pt idx="132">
                  <c:v>657.71672119098525</c:v>
                </c:pt>
                <c:pt idx="133">
                  <c:v>659.49803731087752</c:v>
                </c:pt>
                <c:pt idx="134">
                  <c:v>661.28417782859447</c:v>
                </c:pt>
                <c:pt idx="135">
                  <c:v>663.07515581021357</c:v>
                </c:pt>
                <c:pt idx="136">
                  <c:v>664.87098435719952</c:v>
                </c:pt>
                <c:pt idx="137">
                  <c:v>666.67167660650034</c:v>
                </c:pt>
                <c:pt idx="138">
                  <c:v>668.47724573064284</c:v>
                </c:pt>
                <c:pt idx="139">
                  <c:v>670.28770493783009</c:v>
                </c:pt>
                <c:pt idx="140">
                  <c:v>672.10306747203663</c:v>
                </c:pt>
                <c:pt idx="141">
                  <c:v>673.92334661310667</c:v>
                </c:pt>
                <c:pt idx="142">
                  <c:v>675.74855567685051</c:v>
                </c:pt>
                <c:pt idx="143">
                  <c:v>677.57870801514196</c:v>
                </c:pt>
                <c:pt idx="144">
                  <c:v>679.41381701601631</c:v>
                </c:pt>
                <c:pt idx="145">
                  <c:v>681.25389610376806</c:v>
                </c:pt>
                <c:pt idx="146">
                  <c:v>683.09895873904907</c:v>
                </c:pt>
                <c:pt idx="147">
                  <c:v>684.9490184189674</c:v>
                </c:pt>
                <c:pt idx="148">
                  <c:v>686.8040886771854</c:v>
                </c:pt>
                <c:pt idx="149">
                  <c:v>688.66418308401944</c:v>
                </c:pt>
                <c:pt idx="150">
                  <c:v>690.52931524653866</c:v>
                </c:pt>
                <c:pt idx="151">
                  <c:v>692.3994988086647</c:v>
                </c:pt>
                <c:pt idx="152">
                  <c:v>694.27474745127142</c:v>
                </c:pt>
                <c:pt idx="153">
                  <c:v>696.15507489228537</c:v>
                </c:pt>
                <c:pt idx="154">
                  <c:v>698.04049488678527</c:v>
                </c:pt>
                <c:pt idx="155">
                  <c:v>699.93102122710354</c:v>
                </c:pt>
                <c:pt idx="156">
                  <c:v>701.82666774292693</c:v>
                </c:pt>
                <c:pt idx="157">
                  <c:v>703.72744830139743</c:v>
                </c:pt>
                <c:pt idx="158">
                  <c:v>705.63337680721361</c:v>
                </c:pt>
                <c:pt idx="159">
                  <c:v>707.54446720273313</c:v>
                </c:pt>
                <c:pt idx="160">
                  <c:v>709.46073346807384</c:v>
                </c:pt>
                <c:pt idx="161">
                  <c:v>711.38218962121664</c:v>
                </c:pt>
                <c:pt idx="162">
                  <c:v>713.30884971810735</c:v>
                </c:pt>
                <c:pt idx="163">
                  <c:v>715.24072785276053</c:v>
                </c:pt>
                <c:pt idx="164">
                  <c:v>717.17783815736175</c:v>
                </c:pt>
                <c:pt idx="165">
                  <c:v>719.12019480237132</c:v>
                </c:pt>
                <c:pt idx="166">
                  <c:v>721.06781199662782</c:v>
                </c:pt>
                <c:pt idx="167">
                  <c:v>723.02070398745195</c:v>
                </c:pt>
                <c:pt idx="168">
                  <c:v>724.97888506075128</c:v>
                </c:pt>
                <c:pt idx="169">
                  <c:v>726.94236954112421</c:v>
                </c:pt>
                <c:pt idx="170">
                  <c:v>728.91117179196476</c:v>
                </c:pt>
                <c:pt idx="171">
                  <c:v>730.88530621556799</c:v>
                </c:pt>
                <c:pt idx="172">
                  <c:v>732.86478725323514</c:v>
                </c:pt>
                <c:pt idx="173">
                  <c:v>734.84962938537933</c:v>
                </c:pt>
                <c:pt idx="174">
                  <c:v>736.83984713163136</c:v>
                </c:pt>
                <c:pt idx="175">
                  <c:v>738.83545505094617</c:v>
                </c:pt>
                <c:pt idx="176">
                  <c:v>740.83646774170916</c:v>
                </c:pt>
                <c:pt idx="177">
                  <c:v>742.84289984184284</c:v>
                </c:pt>
                <c:pt idx="178">
                  <c:v>744.85476602891458</c:v>
                </c:pt>
                <c:pt idx="179">
                  <c:v>746.87208102024283</c:v>
                </c:pt>
                <c:pt idx="180">
                  <c:v>748.89485957300599</c:v>
                </c:pt>
                <c:pt idx="181">
                  <c:v>750.92311648434952</c:v>
                </c:pt>
                <c:pt idx="182">
                  <c:v>752.95686659149465</c:v>
                </c:pt>
                <c:pt idx="183">
                  <c:v>754.99612477184655</c:v>
                </c:pt>
                <c:pt idx="184">
                  <c:v>757.04090594310378</c:v>
                </c:pt>
                <c:pt idx="185">
                  <c:v>759.09122506336632</c:v>
                </c:pt>
                <c:pt idx="186">
                  <c:v>761.14709713124626</c:v>
                </c:pt>
                <c:pt idx="187">
                  <c:v>763.20853718597675</c:v>
                </c:pt>
                <c:pt idx="188">
                  <c:v>765.27556030752203</c:v>
                </c:pt>
                <c:pt idx="189">
                  <c:v>767.34818161668829</c:v>
                </c:pt>
                <c:pt idx="190">
                  <c:v>769.42641627523346</c:v>
                </c:pt>
                <c:pt idx="191">
                  <c:v>771.51027948597891</c:v>
                </c:pt>
                <c:pt idx="192">
                  <c:v>773.59978649292009</c:v>
                </c:pt>
                <c:pt idx="193">
                  <c:v>775.69495258133838</c:v>
                </c:pt>
                <c:pt idx="194">
                  <c:v>777.79579307791289</c:v>
                </c:pt>
                <c:pt idx="195">
                  <c:v>779.90232335083215</c:v>
                </c:pt>
                <c:pt idx="196">
                  <c:v>782.01455880990738</c:v>
                </c:pt>
                <c:pt idx="197">
                  <c:v>784.13251490668426</c:v>
                </c:pt>
                <c:pt idx="198">
                  <c:v>786.25620713455646</c:v>
                </c:pt>
                <c:pt idx="199">
                  <c:v>788.38565102887924</c:v>
                </c:pt>
                <c:pt idx="200">
                  <c:v>790.52086216708244</c:v>
                </c:pt>
                <c:pt idx="201">
                  <c:v>792.66185616878499</c:v>
                </c:pt>
                <c:pt idx="202">
                  <c:v>794.8086486959088</c:v>
                </c:pt>
                <c:pt idx="203">
                  <c:v>796.96125545279358</c:v>
                </c:pt>
                <c:pt idx="204">
                  <c:v>799.11969218631157</c:v>
                </c:pt>
                <c:pt idx="205">
                  <c:v>801.2839746859828</c:v>
                </c:pt>
                <c:pt idx="206">
                  <c:v>803.45411878409072</c:v>
                </c:pt>
                <c:pt idx="207">
                  <c:v>805.63014035579761</c:v>
                </c:pt>
                <c:pt idx="208">
                  <c:v>807.81205531926116</c:v>
                </c:pt>
                <c:pt idx="209">
                  <c:v>809.99987963575086</c:v>
                </c:pt>
                <c:pt idx="210">
                  <c:v>812.19362930976433</c:v>
                </c:pt>
                <c:pt idx="211">
                  <c:v>814.39332038914495</c:v>
                </c:pt>
                <c:pt idx="212">
                  <c:v>816.59896896519888</c:v>
                </c:pt>
                <c:pt idx="213">
                  <c:v>818.81059117281302</c:v>
                </c:pt>
                <c:pt idx="214">
                  <c:v>821.02820319057264</c:v>
                </c:pt>
                <c:pt idx="215">
                  <c:v>823.25182124088042</c:v>
                </c:pt>
                <c:pt idx="216">
                  <c:v>825.48146159007456</c:v>
                </c:pt>
                <c:pt idx="217">
                  <c:v>827.7171405485476</c:v>
                </c:pt>
                <c:pt idx="218">
                  <c:v>829.95887447086659</c:v>
                </c:pt>
                <c:pt idx="219">
                  <c:v>832.20667975589186</c:v>
                </c:pt>
                <c:pt idx="220">
                  <c:v>834.46057284689732</c:v>
                </c:pt>
                <c:pt idx="221">
                  <c:v>836.720570231691</c:v>
                </c:pt>
                <c:pt idx="222">
                  <c:v>838.98668844273527</c:v>
                </c:pt>
                <c:pt idx="223">
                  <c:v>841.25894405726763</c:v>
                </c:pt>
                <c:pt idx="224">
                  <c:v>843.53735369742276</c:v>
                </c:pt>
                <c:pt idx="225">
                  <c:v>845.8219340303533</c:v>
                </c:pt>
                <c:pt idx="226">
                  <c:v>848.11270176835228</c:v>
                </c:pt>
                <c:pt idx="227">
                  <c:v>850.40967366897485</c:v>
                </c:pt>
                <c:pt idx="228">
                  <c:v>852.71286653516165</c:v>
                </c:pt>
                <c:pt idx="229">
                  <c:v>855.02229721536105</c:v>
                </c:pt>
                <c:pt idx="230">
                  <c:v>857.33798260365256</c:v>
                </c:pt>
                <c:pt idx="231">
                  <c:v>859.6599396398708</c:v>
                </c:pt>
                <c:pt idx="232">
                  <c:v>861.98818530972881</c:v>
                </c:pt>
                <c:pt idx="233">
                  <c:v>864.32273664494267</c:v>
                </c:pt>
                <c:pt idx="234">
                  <c:v>866.66361072335599</c:v>
                </c:pt>
                <c:pt idx="235">
                  <c:v>869.01082466906519</c:v>
                </c:pt>
                <c:pt idx="236">
                  <c:v>871.36439565254386</c:v>
                </c:pt>
                <c:pt idx="237">
                  <c:v>873.72434089076955</c:v>
                </c:pt>
                <c:pt idx="238">
                  <c:v>876.09067764734868</c:v>
                </c:pt>
                <c:pt idx="239">
                  <c:v>878.46342323264355</c:v>
                </c:pt>
                <c:pt idx="240">
                  <c:v>880.84259500389862</c:v>
                </c:pt>
                <c:pt idx="241">
                  <c:v>883.22821036536743</c:v>
                </c:pt>
                <c:pt idx="242">
                  <c:v>885.62028676844034</c:v>
                </c:pt>
                <c:pt idx="243">
                  <c:v>888.01884171177153</c:v>
                </c:pt>
                <c:pt idx="244">
                  <c:v>890.4238927414076</c:v>
                </c:pt>
                <c:pt idx="245">
                  <c:v>892.83545745091556</c:v>
                </c:pt>
                <c:pt idx="246">
                  <c:v>895.25355348151174</c:v>
                </c:pt>
                <c:pt idx="247">
                  <c:v>897.678198522191</c:v>
                </c:pt>
                <c:pt idx="248">
                  <c:v>900.10941030985509</c:v>
                </c:pt>
                <c:pt idx="249">
                  <c:v>902.54720662944442</c:v>
                </c:pt>
                <c:pt idx="250">
                  <c:v>904.99160531406574</c:v>
                </c:pt>
                <c:pt idx="251">
                  <c:v>907.44262424512476</c:v>
                </c:pt>
                <c:pt idx="252">
                  <c:v>909.90028135245529</c:v>
                </c:pt>
                <c:pt idx="253">
                  <c:v>912.36459461445156</c:v>
                </c:pt>
                <c:pt idx="254">
                  <c:v>914.83558205819895</c:v>
                </c:pt>
                <c:pt idx="255">
                  <c:v>917.31326175960658</c:v>
                </c:pt>
                <c:pt idx="256">
                  <c:v>919.79765184353892</c:v>
                </c:pt>
                <c:pt idx="257">
                  <c:v>922.2887704839485</c:v>
                </c:pt>
                <c:pt idx="258">
                  <c:v>924.78663590400924</c:v>
                </c:pt>
                <c:pt idx="259">
                  <c:v>927.29126637624927</c:v>
                </c:pt>
                <c:pt idx="260">
                  <c:v>929.8026802226849</c:v>
                </c:pt>
                <c:pt idx="261">
                  <c:v>932.32089581495461</c:v>
                </c:pt>
                <c:pt idx="262">
                  <c:v>934.84593157445352</c:v>
                </c:pt>
                <c:pt idx="263">
                  <c:v>937.37780597246763</c:v>
                </c:pt>
                <c:pt idx="264">
                  <c:v>939.91653753030971</c:v>
                </c:pt>
                <c:pt idx="265">
                  <c:v>942.46214481945435</c:v>
                </c:pt>
                <c:pt idx="266">
                  <c:v>945.01464646167369</c:v>
                </c:pt>
                <c:pt idx="267">
                  <c:v>947.57406112917397</c:v>
                </c:pt>
                <c:pt idx="268">
                  <c:v>950.14040754473217</c:v>
                </c:pt>
                <c:pt idx="269">
                  <c:v>952.71370448183256</c:v>
                </c:pt>
                <c:pt idx="270">
                  <c:v>955.29397076480416</c:v>
                </c:pt>
                <c:pt idx="271">
                  <c:v>957.88122526895881</c:v>
                </c:pt>
                <c:pt idx="272">
                  <c:v>960.47548692072894</c:v>
                </c:pt>
                <c:pt idx="273">
                  <c:v>963.07677469780583</c:v>
                </c:pt>
                <c:pt idx="274">
                  <c:v>965.68510762927917</c:v>
                </c:pt>
                <c:pt idx="275">
                  <c:v>968.30050479577505</c:v>
                </c:pt>
                <c:pt idx="276">
                  <c:v>970.92298532959694</c:v>
                </c:pt>
                <c:pt idx="277">
                  <c:v>973.5525684148646</c:v>
                </c:pt>
                <c:pt idx="278">
                  <c:v>976.18927328765494</c:v>
                </c:pt>
                <c:pt idx="279">
                  <c:v>978.83311923614224</c:v>
                </c:pt>
                <c:pt idx="280">
                  <c:v>981.48412560074019</c:v>
                </c:pt>
                <c:pt idx="281">
                  <c:v>984.1423117742421</c:v>
                </c:pt>
                <c:pt idx="282">
                  <c:v>986.80769720196406</c:v>
                </c:pt>
                <c:pt idx="283">
                  <c:v>989.48030138188597</c:v>
                </c:pt>
                <c:pt idx="284">
                  <c:v>992.16014386479537</c:v>
                </c:pt>
                <c:pt idx="285">
                  <c:v>994.84724425442914</c:v>
                </c:pt>
                <c:pt idx="286">
                  <c:v>997.54162220761816</c:v>
                </c:pt>
                <c:pt idx="287">
                  <c:v>1000.2432974344305</c:v>
                </c:pt>
                <c:pt idx="288">
                  <c:v>1002.9522896983154</c:v>
                </c:pt>
                <c:pt idx="289">
                  <c:v>1005.6686188162483</c:v>
                </c:pt>
                <c:pt idx="290">
                  <c:v>1008.3923046588757</c:v>
                </c:pt>
                <c:pt idx="291">
                  <c:v>1011.1233671506601</c:v>
                </c:pt>
                <c:pt idx="292">
                  <c:v>1013.8618262700265</c:v>
                </c:pt>
                <c:pt idx="293">
                  <c:v>1016.6077020495078</c:v>
                </c:pt>
                <c:pt idx="294">
                  <c:v>1019.3610145758919</c:v>
                </c:pt>
                <c:pt idx="295">
                  <c:v>1022.1217839903683</c:v>
                </c:pt>
                <c:pt idx="296">
                  <c:v>1024.8900304886756</c:v>
                </c:pt>
                <c:pt idx="297">
                  <c:v>1027.665774321249</c:v>
                </c:pt>
                <c:pt idx="298">
                  <c:v>1030.4490357933691</c:v>
                </c:pt>
                <c:pt idx="299">
                  <c:v>1033.2398352653095</c:v>
                </c:pt>
                <c:pt idx="300">
                  <c:v>1036.0381931524862</c:v>
                </c:pt>
                <c:pt idx="301">
                  <c:v>1038.8441299256076</c:v>
                </c:pt>
                <c:pt idx="302">
                  <c:v>1041.6576661108229</c:v>
                </c:pt>
                <c:pt idx="303">
                  <c:v>1044.4788222898731</c:v>
                </c:pt>
                <c:pt idx="304">
                  <c:v>1047.3076191002415</c:v>
                </c:pt>
                <c:pt idx="305">
                  <c:v>1050.1440772353046</c:v>
                </c:pt>
                <c:pt idx="306">
                  <c:v>1052.9882174444836</c:v>
                </c:pt>
                <c:pt idx="307">
                  <c:v>1055.8400605333957</c:v>
                </c:pt>
                <c:pt idx="308">
                  <c:v>1058.699627364007</c:v>
                </c:pt>
                <c:pt idx="309">
                  <c:v>1061.5669388547844</c:v>
                </c:pt>
                <c:pt idx="310">
                  <c:v>1064.4420159808494</c:v>
                </c:pt>
                <c:pt idx="311">
                  <c:v>1067.324879774131</c:v>
                </c:pt>
                <c:pt idx="312">
                  <c:v>1070.2155513235193</c:v>
                </c:pt>
                <c:pt idx="313">
                  <c:v>1073.1140517750205</c:v>
                </c:pt>
                <c:pt idx="314">
                  <c:v>1076.0204023319111</c:v>
                </c:pt>
                <c:pt idx="315">
                  <c:v>1078.9346242548934</c:v>
                </c:pt>
                <c:pt idx="316">
                  <c:v>1081.8567388622503</c:v>
                </c:pt>
                <c:pt idx="317">
                  <c:v>1084.7867675300022</c:v>
                </c:pt>
                <c:pt idx="318">
                  <c:v>1087.7247316920627</c:v>
                </c:pt>
                <c:pt idx="319">
                  <c:v>1090.6706528403954</c:v>
                </c:pt>
                <c:pt idx="320">
                  <c:v>1093.6245525251713</c:v>
                </c:pt>
                <c:pt idx="321">
                  <c:v>1096.5864523549271</c:v>
                </c:pt>
                <c:pt idx="322">
                  <c:v>1099.5563739967217</c:v>
                </c:pt>
                <c:pt idx="323">
                  <c:v>1102.534339176296</c:v>
                </c:pt>
                <c:pt idx="324">
                  <c:v>1105.5203696782319</c:v>
                </c:pt>
                <c:pt idx="325">
                  <c:v>1108.5144873461104</c:v>
                </c:pt>
                <c:pt idx="326">
                  <c:v>1111.5167140826729</c:v>
                </c:pt>
                <c:pt idx="327">
                  <c:v>1114.5270718499801</c:v>
                </c:pt>
                <c:pt idx="328">
                  <c:v>1117.5455826695738</c:v>
                </c:pt>
                <c:pt idx="329">
                  <c:v>1120.5722686226372</c:v>
                </c:pt>
                <c:pt idx="330">
                  <c:v>1123.6071518501569</c:v>
                </c:pt>
                <c:pt idx="331">
                  <c:v>1126.6502545530843</c:v>
                </c:pt>
                <c:pt idx="332">
                  <c:v>1129.7015989924989</c:v>
                </c:pt>
                <c:pt idx="333">
                  <c:v>1132.7612074897704</c:v>
                </c:pt>
                <c:pt idx="334">
                  <c:v>1135.8291024267219</c:v>
                </c:pt>
                <c:pt idx="335">
                  <c:v>1138.9053062457942</c:v>
                </c:pt>
                <c:pt idx="336">
                  <c:v>1141.98984145021</c:v>
                </c:pt>
                <c:pt idx="337">
                  <c:v>1145.0827306041374</c:v>
                </c:pt>
                <c:pt idx="338">
                  <c:v>1148.1839963328571</c:v>
                </c:pt>
                <c:pt idx="339">
                  <c:v>1151.2936613229251</c:v>
                </c:pt>
                <c:pt idx="340">
                  <c:v>1154.4117483223415</c:v>
                </c:pt>
                <c:pt idx="341">
                  <c:v>1157.5382801407145</c:v>
                </c:pt>
                <c:pt idx="342">
                  <c:v>1160.6732796494289</c:v>
                </c:pt>
                <c:pt idx="343">
                  <c:v>1163.8167697818128</c:v>
                </c:pt>
                <c:pt idx="344">
                  <c:v>1166.9687735333052</c:v>
                </c:pt>
                <c:pt idx="345">
                  <c:v>1170.1293139616246</c:v>
                </c:pt>
                <c:pt idx="346">
                  <c:v>1173.2984141869372</c:v>
                </c:pt>
                <c:pt idx="347">
                  <c:v>1176.476097392027</c:v>
                </c:pt>
                <c:pt idx="348">
                  <c:v>1179.6623868224635</c:v>
                </c:pt>
                <c:pt idx="349">
                  <c:v>1182.8573057867745</c:v>
                </c:pt>
                <c:pt idx="350">
                  <c:v>1186.0608776566137</c:v>
                </c:pt>
                <c:pt idx="351">
                  <c:v>1189.2731258669337</c:v>
                </c:pt>
                <c:pt idx="352">
                  <c:v>1192.4940739161566</c:v>
                </c:pt>
                <c:pt idx="353">
                  <c:v>1195.7237453663461</c:v>
                </c:pt>
                <c:pt idx="354">
                  <c:v>1198.96216384338</c:v>
                </c:pt>
                <c:pt idx="355">
                  <c:v>1202.2093530371226</c:v>
                </c:pt>
                <c:pt idx="356">
                  <c:v>1205.4653367015981</c:v>
                </c:pt>
                <c:pt idx="357">
                  <c:v>1208.7301386551649</c:v>
                </c:pt>
                <c:pt idx="358">
                  <c:v>1212.0037827806893</c:v>
                </c:pt>
                <c:pt idx="359">
                  <c:v>1215.2862930257204</c:v>
                </c:pt>
                <c:pt idx="360">
                  <c:v>1218.5776934026651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9B-6246-9837-16A3C7395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4977216"/>
        <c:axId val="865069440"/>
      </c:lineChart>
      <c:catAx>
        <c:axId val="184432840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9455232"/>
        <c:crosses val="autoZero"/>
        <c:auto val="1"/>
        <c:lblAlgn val="ctr"/>
        <c:lblOffset val="100"/>
        <c:noMultiLvlLbl val="0"/>
      </c:catAx>
      <c:valAx>
        <c:axId val="1194552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4328400"/>
        <c:crosses val="autoZero"/>
        <c:crossBetween val="between"/>
      </c:valAx>
      <c:valAx>
        <c:axId val="865069440"/>
        <c:scaling>
          <c:orientation val="minMax"/>
          <c:min val="0"/>
        </c:scaling>
        <c:delete val="0"/>
        <c:axPos val="r"/>
        <c:numFmt formatCode="&quot;$&quot;#,##0.00_);[Red]\(&quot;$&quot;#,##0.0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977216"/>
        <c:crosses val="max"/>
        <c:crossBetween val="between"/>
      </c:valAx>
      <c:catAx>
        <c:axId val="864977216"/>
        <c:scaling>
          <c:orientation val="minMax"/>
        </c:scaling>
        <c:delete val="1"/>
        <c:axPos val="b"/>
        <c:majorTickMark val="out"/>
        <c:minorTickMark val="none"/>
        <c:tickLblPos val="nextTo"/>
        <c:crossAx val="865069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526377</xdr:colOff>
      <xdr:row>9</xdr:row>
      <xdr:rowOff>8354</xdr:rowOff>
    </xdr:from>
    <xdr:to>
      <xdr:col>6</xdr:col>
      <xdr:colOff>401052</xdr:colOff>
      <xdr:row>28</xdr:row>
      <xdr:rowOff>150395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A60B2FD-B58A-7D40-8BDE-5A8D7D2E1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117748</xdr:colOff>
      <xdr:row>0</xdr:row>
      <xdr:rowOff>92517</xdr:rowOff>
    </xdr:from>
    <xdr:to>
      <xdr:col>1</xdr:col>
      <xdr:colOff>1575664</xdr:colOff>
      <xdr:row>1</xdr:row>
      <xdr:rowOff>269140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8760853-000F-5941-9457-FD4E8355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48" y="92517"/>
          <a:ext cx="1987784" cy="395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4</xdr:row>
      <xdr:rowOff>146050</xdr:rowOff>
    </xdr:from>
    <xdr:to>
      <xdr:col>21</xdr:col>
      <xdr:colOff>304800</xdr:colOff>
      <xdr:row>36</xdr:row>
      <xdr:rowOff>25400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1EE9BE0-BC14-9F45-BF8F-5B0D1B7DAC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711200</xdr:colOff>
      <xdr:row>36</xdr:row>
      <xdr:rowOff>146050</xdr:rowOff>
    </xdr:from>
    <xdr:to>
      <xdr:col>21</xdr:col>
      <xdr:colOff>342900</xdr:colOff>
      <xdr:row>59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AFDB82F-9AB6-CC43-860A-9E69B0E24A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660400</xdr:colOff>
      <xdr:row>60</xdr:row>
      <xdr:rowOff>177800</xdr:rowOff>
    </xdr:from>
    <xdr:to>
      <xdr:col>21</xdr:col>
      <xdr:colOff>304800</xdr:colOff>
      <xdr:row>86</xdr:row>
      <xdr:rowOff>50800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6146EB0-5793-1B41-932A-E158DD34AE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89</xdr:row>
      <xdr:rowOff>0</xdr:rowOff>
    </xdr:from>
    <xdr:to>
      <xdr:col>21</xdr:col>
      <xdr:colOff>190500</xdr:colOff>
      <xdr:row>115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2A1A6AA-27B8-C14B-9534-EA730BF8F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165100</xdr:colOff>
      <xdr:row>6</xdr:row>
      <xdr:rowOff>95250</xdr:rowOff>
    </xdr:from>
    <xdr:to>
      <xdr:col>16</xdr:col>
      <xdr:colOff>139700</xdr:colOff>
      <xdr:row>29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E45600-56E2-B44F-BD94-292E293E11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723900</xdr:colOff>
      <xdr:row>1</xdr:row>
      <xdr:rowOff>38100</xdr:rowOff>
    </xdr:from>
    <xdr:to>
      <xdr:col>28</xdr:col>
      <xdr:colOff>469900</xdr:colOff>
      <xdr:row>28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A4880B-6F76-7B4D-A8C8-193F6BEA6F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82550</xdr:colOff>
      <xdr:row>29</xdr:row>
      <xdr:rowOff>139700</xdr:rowOff>
    </xdr:from>
    <xdr:to>
      <xdr:col>28</xdr:col>
      <xdr:colOff>101600</xdr:colOff>
      <xdr:row>49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2BABE-BA52-CC4A-9598-E09035FF39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647700</xdr:colOff>
      <xdr:row>48</xdr:row>
      <xdr:rowOff>101600</xdr:rowOff>
    </xdr:from>
    <xdr:to>
      <xdr:col>27</xdr:col>
      <xdr:colOff>114300</xdr:colOff>
      <xdr:row>68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77FC1A1-D9BC-1748-838A-5B80F970C1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723900</xdr:colOff>
      <xdr:row>1</xdr:row>
      <xdr:rowOff>38100</xdr:rowOff>
    </xdr:from>
    <xdr:to>
      <xdr:col>28</xdr:col>
      <xdr:colOff>469900</xdr:colOff>
      <xdr:row>28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975E91-7A45-C54A-86AD-FC656A817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82550</xdr:colOff>
      <xdr:row>29</xdr:row>
      <xdr:rowOff>139700</xdr:rowOff>
    </xdr:from>
    <xdr:to>
      <xdr:col>28</xdr:col>
      <xdr:colOff>101600</xdr:colOff>
      <xdr:row>49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C0E0DF-7F55-1A41-94E2-770924964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482600</xdr:colOff>
      <xdr:row>52</xdr:row>
      <xdr:rowOff>63500</xdr:rowOff>
    </xdr:from>
    <xdr:to>
      <xdr:col>26</xdr:col>
      <xdr:colOff>774700</xdr:colOff>
      <xdr:row>72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081D56-5AB1-F942-AE5A-75F4FB6FA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944FF-8948-924C-A56B-93507638CAD5}">
  <dimension ref="B2:H405"/>
  <sheetViews>
    <sheetView showGridLines="0" tabSelected="1" zoomScale="151" zoomScaleNormal="152" workbookViewId="0">
      <selection activeCell="C13" sqref="C13"/>
    </sheetView>
  </sheetViews>
  <sheetFormatPr baseColWidth="10" defaultRowHeight="14"/>
  <cols>
    <col min="1" max="1" width="7" style="3" customWidth="1"/>
    <col min="2" max="2" width="29.33203125" style="3" customWidth="1"/>
    <col min="3" max="3" width="16.6640625" style="3" customWidth="1"/>
    <col min="4" max="4" width="13.1640625" style="3" customWidth="1"/>
    <col min="5" max="5" width="24" style="3" customWidth="1"/>
    <col min="6" max="6" width="34.33203125" style="3" customWidth="1"/>
    <col min="7" max="9" width="17.83203125" style="3" customWidth="1"/>
    <col min="10" max="16384" width="10.83203125" style="3"/>
  </cols>
  <sheetData>
    <row r="2" spans="2:8" ht="41" customHeight="1">
      <c r="B2" s="46" t="s">
        <v>16</v>
      </c>
      <c r="C2" s="47"/>
      <c r="D2" s="47"/>
      <c r="E2" s="47"/>
      <c r="F2" s="47"/>
    </row>
    <row r="3" spans="2:8" ht="16" customHeight="1"/>
    <row r="4" spans="2:8" ht="16">
      <c r="B4" s="45" t="s">
        <v>12</v>
      </c>
      <c r="C4" s="45"/>
      <c r="E4" s="45" t="s">
        <v>13</v>
      </c>
      <c r="F4" s="45"/>
    </row>
    <row r="5" spans="2:8" ht="15">
      <c r="B5" s="14" t="s">
        <v>19</v>
      </c>
      <c r="C5" s="15">
        <v>350000</v>
      </c>
      <c r="E5" s="14" t="s">
        <v>28</v>
      </c>
      <c r="F5" s="16">
        <f>SUMIF(NPV!B2:B360, "&lt;" &amp; C21+1, NPV!D2:D360)</f>
        <v>313.66913857981217</v>
      </c>
    </row>
    <row r="6" spans="2:8" ht="15">
      <c r="B6" s="14" t="s">
        <v>20</v>
      </c>
      <c r="C6" s="17">
        <v>0.2</v>
      </c>
      <c r="E6" s="14" t="s">
        <v>5</v>
      </c>
      <c r="F6" s="18" t="str">
        <f>IF(ISBLANK(C20),"",  IF(F5&gt;0, "Buy the points!", "Don't buy the points"))</f>
        <v>Buy the points!</v>
      </c>
    </row>
    <row r="7" spans="2:8" ht="15">
      <c r="B7" s="14" t="s">
        <v>56</v>
      </c>
      <c r="C7" s="19">
        <f>(1-C6)*C5</f>
        <v>280000</v>
      </c>
      <c r="E7" s="14" t="s">
        <v>17</v>
      </c>
      <c r="F7" s="20">
        <f>VLOOKUP(NPV!J2, NPV!E2:F362, 2,TRUE)</f>
        <v>80</v>
      </c>
    </row>
    <row r="8" spans="2:8" ht="15">
      <c r="B8" s="14" t="s">
        <v>21</v>
      </c>
      <c r="C8" s="15">
        <v>30</v>
      </c>
      <c r="E8" s="14" t="s">
        <v>18</v>
      </c>
      <c r="F8" s="20">
        <f>F7/12</f>
        <v>6.666666666666667</v>
      </c>
    </row>
    <row r="9" spans="2:8" ht="15">
      <c r="B9" s="14" t="s">
        <v>22</v>
      </c>
      <c r="C9" s="21">
        <v>3.2500000000000001E-2</v>
      </c>
    </row>
    <row r="10" spans="2:8" ht="15">
      <c r="B10" s="14" t="s">
        <v>23</v>
      </c>
      <c r="C10" s="15">
        <v>5000</v>
      </c>
    </row>
    <row r="11" spans="2:8" ht="15">
      <c r="B11" s="14" t="s">
        <v>24</v>
      </c>
      <c r="C11" s="22">
        <f>'Base Rate'!B8</f>
        <v>1218.5776934026655</v>
      </c>
    </row>
    <row r="12" spans="2:8" ht="15">
      <c r="B12" s="14"/>
      <c r="C12" s="22"/>
    </row>
    <row r="13" spans="2:8" ht="15">
      <c r="B13" s="14" t="s">
        <v>11</v>
      </c>
      <c r="C13" s="44">
        <v>2</v>
      </c>
      <c r="E13" s="8"/>
    </row>
    <row r="14" spans="2:8" ht="15">
      <c r="B14" s="14"/>
      <c r="C14" s="19"/>
      <c r="E14" s="10"/>
    </row>
    <row r="15" spans="2:8" ht="15">
      <c r="B15" s="14" t="s">
        <v>25</v>
      </c>
      <c r="C15" s="23">
        <f>C10+(C13*(C7*0.01))</f>
        <v>10600</v>
      </c>
      <c r="E15" s="24"/>
    </row>
    <row r="16" spans="2:8" ht="15">
      <c r="B16" s="14" t="s">
        <v>2</v>
      </c>
      <c r="C16" s="25">
        <f>C9-(C13*0.0025)</f>
        <v>2.75E-2</v>
      </c>
      <c r="H16" s="26"/>
    </row>
    <row r="17" spans="2:8" ht="15">
      <c r="B17" s="14" t="s">
        <v>3</v>
      </c>
      <c r="C17" s="27">
        <f>'With Points'!B8</f>
        <v>1143.0753067967614</v>
      </c>
      <c r="H17" s="8"/>
    </row>
    <row r="18" spans="2:8" ht="15">
      <c r="B18" s="14"/>
      <c r="C18" s="28"/>
      <c r="H18" s="5"/>
    </row>
    <row r="19" spans="2:8" ht="15">
      <c r="B19" s="14" t="s">
        <v>26</v>
      </c>
      <c r="C19" s="29">
        <v>0.02</v>
      </c>
    </row>
    <row r="20" spans="2:8" ht="15">
      <c r="B20" s="14" t="s">
        <v>27</v>
      </c>
      <c r="C20" s="30">
        <v>7</v>
      </c>
    </row>
    <row r="21" spans="2:8" hidden="1">
      <c r="B21" s="3" t="s">
        <v>4</v>
      </c>
      <c r="C21" s="31">
        <f>C20*12</f>
        <v>84</v>
      </c>
    </row>
    <row r="22" spans="2:8">
      <c r="C22" s="32"/>
    </row>
    <row r="385" spans="2:3">
      <c r="B385" s="12"/>
      <c r="C385" s="33"/>
    </row>
    <row r="386" spans="2:3">
      <c r="B386" s="12"/>
      <c r="C386" s="33"/>
    </row>
    <row r="387" spans="2:3">
      <c r="B387" s="12"/>
      <c r="C387" s="33"/>
    </row>
    <row r="388" spans="2:3">
      <c r="B388" s="6"/>
      <c r="C388" s="34"/>
    </row>
    <row r="389" spans="2:3">
      <c r="B389" s="12"/>
      <c r="C389" s="33"/>
    </row>
    <row r="390" spans="2:3">
      <c r="B390" s="12"/>
      <c r="C390" s="33"/>
    </row>
    <row r="391" spans="2:3">
      <c r="B391" s="12"/>
      <c r="C391" s="33"/>
    </row>
    <row r="392" spans="2:3">
      <c r="B392" s="6"/>
      <c r="C392" s="34"/>
    </row>
    <row r="393" spans="2:3">
      <c r="B393" s="12"/>
      <c r="C393" s="33"/>
    </row>
    <row r="394" spans="2:3">
      <c r="B394" s="12"/>
      <c r="C394" s="33"/>
    </row>
    <row r="395" spans="2:3">
      <c r="B395" s="12"/>
      <c r="C395" s="33"/>
    </row>
    <row r="396" spans="2:3">
      <c r="B396" s="6"/>
      <c r="C396" s="34"/>
    </row>
    <row r="397" spans="2:3">
      <c r="B397" s="12"/>
      <c r="C397" s="33"/>
    </row>
    <row r="398" spans="2:3">
      <c r="B398" s="12"/>
      <c r="C398" s="33"/>
    </row>
    <row r="399" spans="2:3">
      <c r="B399" s="12"/>
      <c r="C399" s="33"/>
    </row>
    <row r="400" spans="2:3">
      <c r="B400" s="6"/>
      <c r="C400" s="34"/>
    </row>
    <row r="401" spans="2:3">
      <c r="B401" s="12"/>
      <c r="C401" s="33"/>
    </row>
    <row r="402" spans="2:3">
      <c r="B402" s="12"/>
      <c r="C402" s="33"/>
    </row>
    <row r="403" spans="2:3">
      <c r="B403" s="12"/>
      <c r="C403" s="33"/>
    </row>
    <row r="404" spans="2:3">
      <c r="B404" s="6"/>
      <c r="C404" s="34"/>
    </row>
    <row r="405" spans="2:3">
      <c r="B405" s="12"/>
      <c r="C405" s="33"/>
    </row>
  </sheetData>
  <sheetProtection algorithmName="SHA-512" hashValue="G8Q2Mu4MtTBVUfN/YUiKqqc3wfZXvzIX7ypY4gDzO7HjWi6l1Vome8x6xsd2gdIKMN1+/RvpALiyQNRg4H83kw==" saltValue="Xx9bVrb9UrZuuTksjeeH7Q==" spinCount="100000" sheet="1" selectLockedCells="1"/>
  <mergeCells count="3">
    <mergeCell ref="B4:C4"/>
    <mergeCell ref="E4:F4"/>
    <mergeCell ref="B2:F2"/>
  </mergeCells>
  <pageMargins left="0.7" right="0.7" top="0.75" bottom="0.75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C1050D-5877-394E-BCD9-EF0C99C8AC9D}">
          <x14:formula1>
            <xm:f>Analysis!$B$29:$B$32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87489-FD34-F042-A542-82CD029AEA81}">
  <dimension ref="A1:G77"/>
  <sheetViews>
    <sheetView topLeftCell="E84" workbookViewId="0">
      <selection activeCell="J73" sqref="J73"/>
    </sheetView>
  </sheetViews>
  <sheetFormatPr baseColWidth="10" defaultRowHeight="14"/>
  <cols>
    <col min="1" max="1" width="27.5" style="3" customWidth="1"/>
    <col min="2" max="2" width="11.1640625" style="3" bestFit="1" customWidth="1"/>
    <col min="3" max="16384" width="10.83203125" style="3"/>
  </cols>
  <sheetData>
    <row r="1" spans="1:7" ht="15">
      <c r="A1" s="36" t="s">
        <v>29</v>
      </c>
    </row>
    <row r="2" spans="1:7">
      <c r="A2" s="3" t="s">
        <v>11</v>
      </c>
      <c r="B2" s="3" t="s">
        <v>26</v>
      </c>
      <c r="C2" s="3" t="s">
        <v>30</v>
      </c>
      <c r="D2" s="3" t="s">
        <v>14</v>
      </c>
      <c r="E2" s="3" t="s">
        <v>31</v>
      </c>
      <c r="F2" s="3" t="s">
        <v>32</v>
      </c>
      <c r="G2" s="3" t="s">
        <v>33</v>
      </c>
    </row>
    <row r="3" spans="1:7">
      <c r="B3" s="5">
        <v>0.01</v>
      </c>
      <c r="C3" s="3">
        <v>75</v>
      </c>
      <c r="D3" s="3">
        <v>76</v>
      </c>
      <c r="E3" s="3">
        <v>76</v>
      </c>
      <c r="F3" s="3">
        <v>77</v>
      </c>
      <c r="G3" s="3">
        <v>78</v>
      </c>
    </row>
    <row r="4" spans="1:7">
      <c r="B4" s="5">
        <v>0.02</v>
      </c>
      <c r="C4" s="3">
        <v>78</v>
      </c>
      <c r="D4" s="3">
        <v>78</v>
      </c>
      <c r="E4" s="3">
        <v>79</v>
      </c>
      <c r="F4" s="3">
        <v>80</v>
      </c>
      <c r="G4" s="3">
        <v>81</v>
      </c>
    </row>
    <row r="5" spans="1:7">
      <c r="B5" s="5">
        <v>0.03</v>
      </c>
      <c r="C5" s="3">
        <v>80</v>
      </c>
      <c r="D5" s="3">
        <v>81</v>
      </c>
      <c r="E5" s="3">
        <v>82</v>
      </c>
      <c r="F5" s="3">
        <v>83</v>
      </c>
      <c r="G5" s="3">
        <v>83</v>
      </c>
    </row>
    <row r="6" spans="1:7">
      <c r="B6" s="5">
        <v>0.04</v>
      </c>
      <c r="C6" s="3">
        <v>83</v>
      </c>
      <c r="D6" s="3">
        <v>84</v>
      </c>
      <c r="E6" s="3">
        <v>85</v>
      </c>
      <c r="F6" s="3">
        <v>86</v>
      </c>
      <c r="G6" s="3">
        <v>87</v>
      </c>
    </row>
    <row r="7" spans="1:7">
      <c r="B7" s="5">
        <v>0.05</v>
      </c>
      <c r="C7" s="3">
        <v>87</v>
      </c>
      <c r="D7" s="3">
        <v>88</v>
      </c>
      <c r="E7" s="3">
        <v>88</v>
      </c>
      <c r="F7" s="3">
        <v>89</v>
      </c>
      <c r="G7" s="3">
        <v>90</v>
      </c>
    </row>
    <row r="8" spans="1:7">
      <c r="B8" s="5">
        <v>0.06</v>
      </c>
      <c r="C8" s="3">
        <v>90</v>
      </c>
      <c r="D8" s="3">
        <v>91</v>
      </c>
      <c r="E8" s="3">
        <v>92</v>
      </c>
      <c r="F8" s="3">
        <v>93</v>
      </c>
      <c r="G8" s="3">
        <v>94</v>
      </c>
    </row>
    <row r="9" spans="1:7">
      <c r="B9" s="5">
        <v>7.0000000000000007E-2</v>
      </c>
      <c r="C9" s="3">
        <v>95</v>
      </c>
      <c r="D9" s="3">
        <v>96</v>
      </c>
      <c r="E9" s="3">
        <v>97</v>
      </c>
      <c r="F9" s="3">
        <v>98</v>
      </c>
      <c r="G9" s="3">
        <v>99</v>
      </c>
    </row>
    <row r="10" spans="1:7">
      <c r="B10" s="5">
        <v>0.08</v>
      </c>
      <c r="C10" s="3">
        <v>99</v>
      </c>
      <c r="D10" s="3">
        <v>101</v>
      </c>
      <c r="E10" s="3">
        <v>102</v>
      </c>
      <c r="F10" s="3">
        <v>103</v>
      </c>
      <c r="G10" s="3">
        <v>105</v>
      </c>
    </row>
    <row r="11" spans="1:7">
      <c r="B11" s="5">
        <v>0.09</v>
      </c>
      <c r="C11" s="3">
        <v>105</v>
      </c>
      <c r="D11" s="3">
        <v>106</v>
      </c>
      <c r="E11" s="3">
        <v>108</v>
      </c>
      <c r="F11" s="3">
        <v>109</v>
      </c>
      <c r="G11" s="3">
        <v>111</v>
      </c>
    </row>
    <row r="12" spans="1:7">
      <c r="B12" s="5">
        <v>0.1</v>
      </c>
      <c r="C12" s="3">
        <v>112</v>
      </c>
      <c r="D12" s="3">
        <v>113</v>
      </c>
      <c r="E12" s="3">
        <v>115</v>
      </c>
      <c r="F12" s="3">
        <v>117</v>
      </c>
      <c r="G12" s="3">
        <v>118</v>
      </c>
    </row>
    <row r="13" spans="1:7">
      <c r="B13" s="5">
        <v>0.11</v>
      </c>
      <c r="C13" s="3">
        <v>120</v>
      </c>
      <c r="D13" s="3">
        <v>121</v>
      </c>
      <c r="E13" s="3">
        <v>123</v>
      </c>
      <c r="F13" s="3">
        <v>125</v>
      </c>
      <c r="G13" s="3">
        <v>127</v>
      </c>
    </row>
    <row r="14" spans="1:7">
      <c r="B14" s="5">
        <v>0.12</v>
      </c>
      <c r="C14" s="3">
        <v>129</v>
      </c>
      <c r="D14" s="3">
        <v>132</v>
      </c>
      <c r="E14" s="3">
        <v>134</v>
      </c>
      <c r="F14" s="3">
        <v>137</v>
      </c>
      <c r="G14" s="3">
        <v>139</v>
      </c>
    </row>
    <row r="15" spans="1:7">
      <c r="B15" s="5">
        <v>0.13</v>
      </c>
      <c r="C15" s="3">
        <v>142</v>
      </c>
      <c r="D15" s="3">
        <v>145</v>
      </c>
      <c r="E15" s="3">
        <v>148</v>
      </c>
      <c r="F15" s="3">
        <v>152</v>
      </c>
      <c r="G15" s="3">
        <v>155</v>
      </c>
    </row>
    <row r="16" spans="1:7">
      <c r="B16" s="5">
        <v>0.14000000000000001</v>
      </c>
      <c r="C16" s="3">
        <v>160</v>
      </c>
      <c r="D16" s="3">
        <v>164</v>
      </c>
      <c r="E16" s="3">
        <v>169</v>
      </c>
      <c r="F16" s="3">
        <v>173</v>
      </c>
      <c r="G16" s="3">
        <v>179</v>
      </c>
    </row>
    <row r="17" spans="1:7">
      <c r="B17" s="5">
        <v>0.15</v>
      </c>
      <c r="C17" s="3">
        <v>189</v>
      </c>
      <c r="D17" s="3">
        <v>195</v>
      </c>
      <c r="E17" s="3">
        <v>203</v>
      </c>
      <c r="F17" s="3">
        <v>211</v>
      </c>
      <c r="G17" s="3">
        <v>221</v>
      </c>
    </row>
    <row r="18" spans="1:7">
      <c r="B18" s="5"/>
    </row>
    <row r="19" spans="1:7">
      <c r="A19" s="3" t="s">
        <v>35</v>
      </c>
      <c r="B19" s="3" t="s">
        <v>30</v>
      </c>
      <c r="C19" s="3" t="s">
        <v>14</v>
      </c>
      <c r="D19" s="3" t="s">
        <v>31</v>
      </c>
      <c r="E19" s="3" t="s">
        <v>32</v>
      </c>
      <c r="F19" s="3" t="s">
        <v>33</v>
      </c>
    </row>
    <row r="20" spans="1:7">
      <c r="B20" s="3">
        <v>72</v>
      </c>
      <c r="C20" s="3">
        <v>73</v>
      </c>
      <c r="D20" s="3">
        <v>74</v>
      </c>
      <c r="E20" s="3">
        <v>74</v>
      </c>
      <c r="F20" s="3">
        <v>75</v>
      </c>
    </row>
    <row r="21" spans="1:7">
      <c r="B21" s="5"/>
    </row>
    <row r="22" spans="1:7">
      <c r="B22" s="5"/>
    </row>
    <row r="23" spans="1:7">
      <c r="B23" s="5"/>
    </row>
    <row r="24" spans="1:7">
      <c r="B24" s="5"/>
    </row>
    <row r="25" spans="1:7">
      <c r="B25" s="9"/>
    </row>
    <row r="26" spans="1:7">
      <c r="A26" s="3" t="s">
        <v>34</v>
      </c>
      <c r="B26" s="33">
        <f>'Mortgage Points'!C15-'Mortgage Points'!C10</f>
        <v>5600</v>
      </c>
    </row>
    <row r="27" spans="1:7">
      <c r="B27" s="5"/>
    </row>
    <row r="28" spans="1:7">
      <c r="B28" s="5"/>
    </row>
    <row r="29" spans="1:7">
      <c r="B29" s="35">
        <v>15</v>
      </c>
    </row>
    <row r="30" spans="1:7">
      <c r="B30" s="35">
        <v>20</v>
      </c>
    </row>
    <row r="31" spans="1:7">
      <c r="B31" s="35">
        <v>25</v>
      </c>
    </row>
    <row r="32" spans="1:7">
      <c r="B32" s="35">
        <v>30</v>
      </c>
    </row>
    <row r="33" spans="2:2">
      <c r="B33" s="5"/>
    </row>
    <row r="34" spans="2:2">
      <c r="B34" s="5"/>
    </row>
    <row r="35" spans="2:2">
      <c r="B35" s="5"/>
    </row>
    <row r="36" spans="2:2">
      <c r="B36" s="5"/>
    </row>
    <row r="37" spans="2:2">
      <c r="B37" s="9">
        <f>5000*(1.09)^3</f>
        <v>6475.1450000000013</v>
      </c>
    </row>
    <row r="38" spans="2:2">
      <c r="B38" s="5"/>
    </row>
    <row r="39" spans="2:2">
      <c r="B39" s="5"/>
    </row>
    <row r="40" spans="2:2">
      <c r="B40" s="5"/>
    </row>
    <row r="41" spans="2:2">
      <c r="B41" s="5"/>
    </row>
    <row r="42" spans="2:2">
      <c r="B42" s="5"/>
    </row>
    <row r="43" spans="2:2">
      <c r="B43" s="5"/>
    </row>
    <row r="44" spans="2:2">
      <c r="B44" s="5"/>
    </row>
    <row r="45" spans="2:2">
      <c r="B45" s="5"/>
    </row>
    <row r="46" spans="2:2">
      <c r="B46" s="5"/>
    </row>
    <row r="47" spans="2:2">
      <c r="B47" s="5"/>
    </row>
    <row r="48" spans="2:2">
      <c r="B48" s="5"/>
    </row>
    <row r="49" spans="2:2">
      <c r="B49" s="5"/>
    </row>
    <row r="50" spans="2:2">
      <c r="B50" s="5"/>
    </row>
    <row r="51" spans="2:2">
      <c r="B51" s="5"/>
    </row>
    <row r="52" spans="2:2">
      <c r="B52" s="5"/>
    </row>
    <row r="53" spans="2:2">
      <c r="B53" s="5"/>
    </row>
    <row r="54" spans="2:2">
      <c r="B54" s="5"/>
    </row>
    <row r="55" spans="2:2">
      <c r="B55" s="5"/>
    </row>
    <row r="56" spans="2:2">
      <c r="B56" s="5"/>
    </row>
    <row r="57" spans="2:2">
      <c r="B57" s="5"/>
    </row>
    <row r="58" spans="2:2">
      <c r="B58" s="5"/>
    </row>
    <row r="59" spans="2:2">
      <c r="B59" s="5"/>
    </row>
    <row r="60" spans="2:2">
      <c r="B60" s="5"/>
    </row>
    <row r="61" spans="2:2">
      <c r="B61" s="5"/>
    </row>
    <row r="62" spans="2:2">
      <c r="B62" s="5"/>
    </row>
    <row r="63" spans="2:2">
      <c r="B63" s="5"/>
    </row>
    <row r="64" spans="2:2">
      <c r="B64" s="5"/>
    </row>
    <row r="65" spans="2:2">
      <c r="B65" s="5"/>
    </row>
    <row r="66" spans="2:2">
      <c r="B66" s="5"/>
    </row>
    <row r="67" spans="2:2">
      <c r="B67" s="5"/>
    </row>
    <row r="68" spans="2:2">
      <c r="B68" s="5"/>
    </row>
    <row r="69" spans="2:2">
      <c r="B69" s="5"/>
    </row>
    <row r="70" spans="2:2">
      <c r="B70" s="5"/>
    </row>
    <row r="71" spans="2:2">
      <c r="B71" s="5"/>
    </row>
    <row r="72" spans="2:2">
      <c r="B72" s="5"/>
    </row>
    <row r="73" spans="2:2">
      <c r="B73" s="5"/>
    </row>
    <row r="74" spans="2:2">
      <c r="B74" s="5"/>
    </row>
    <row r="75" spans="2:2">
      <c r="B75" s="5"/>
    </row>
    <row r="76" spans="2:2">
      <c r="B76" s="5"/>
    </row>
    <row r="77" spans="2:2">
      <c r="B77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654D4-B073-A24B-B7EA-8A7CD8E87772}">
  <dimension ref="B1:V362"/>
  <sheetViews>
    <sheetView zoomScale="104" workbookViewId="0">
      <selection activeCell="J73" sqref="J73"/>
    </sheetView>
  </sheetViews>
  <sheetFormatPr baseColWidth="10" defaultRowHeight="14"/>
  <cols>
    <col min="1" max="1" width="10.83203125" style="3"/>
    <col min="2" max="2" width="11" style="3" bestFit="1" customWidth="1"/>
    <col min="3" max="3" width="18.6640625" style="3" customWidth="1"/>
    <col min="4" max="4" width="14.83203125" style="3" customWidth="1"/>
    <col min="5" max="5" width="15" style="3" bestFit="1" customWidth="1"/>
    <col min="6" max="6" width="11" style="3" bestFit="1" customWidth="1"/>
    <col min="7" max="7" width="11.33203125" style="3" bestFit="1" customWidth="1"/>
    <col min="8" max="8" width="11.1640625" style="3" bestFit="1" customWidth="1"/>
    <col min="9" max="10" width="11" style="3" bestFit="1" customWidth="1"/>
    <col min="11" max="17" width="10.83203125" style="3"/>
    <col min="18" max="22" width="11" style="3" bestFit="1" customWidth="1"/>
    <col min="23" max="16384" width="10.83203125" style="3"/>
  </cols>
  <sheetData>
    <row r="1" spans="2:22" ht="15">
      <c r="B1" s="1" t="s">
        <v>1</v>
      </c>
      <c r="C1" s="1" t="s">
        <v>36</v>
      </c>
      <c r="D1" s="1" t="s">
        <v>37</v>
      </c>
      <c r="E1" s="1" t="s">
        <v>0</v>
      </c>
      <c r="F1" s="1" t="s">
        <v>1</v>
      </c>
      <c r="G1" s="2" t="s">
        <v>15</v>
      </c>
      <c r="H1" s="2" t="s">
        <v>38</v>
      </c>
      <c r="I1" s="2" t="s">
        <v>38</v>
      </c>
      <c r="R1" s="1" t="s">
        <v>1</v>
      </c>
      <c r="S1" s="4">
        <v>3.5000000000000003E-2</v>
      </c>
      <c r="T1" s="5">
        <v>0.04</v>
      </c>
      <c r="U1" s="4">
        <v>4.4999999999999998E-2</v>
      </c>
      <c r="V1" s="5">
        <v>0.05</v>
      </c>
    </row>
    <row r="2" spans="2:22">
      <c r="B2" s="6">
        <v>0</v>
      </c>
      <c r="C2" s="7">
        <f>'Mortgage Points'!C10-'Mortgage Points'!C15</f>
        <v>-5600</v>
      </c>
      <c r="D2" s="8">
        <f>C2</f>
        <v>-5600</v>
      </c>
      <c r="E2" s="8">
        <f>D2</f>
        <v>-5600</v>
      </c>
      <c r="F2" s="6">
        <v>0</v>
      </c>
      <c r="G2" s="9">
        <f>$I$2*(1+('Mortgage Points'!$C$9/12))^F2</f>
        <v>5600</v>
      </c>
      <c r="H2" s="10">
        <f>G2-$I$2</f>
        <v>0</v>
      </c>
      <c r="I2" s="3">
        <f>Analysis!B26</f>
        <v>5600</v>
      </c>
      <c r="J2" s="11" cm="1">
        <f t="array" ref="J2">MIN(IF(E2:E362&gt;0,E2:E362,""))</f>
        <v>50.42686065938004</v>
      </c>
      <c r="R2" s="6">
        <v>0</v>
      </c>
      <c r="S2" s="8">
        <v>-9600</v>
      </c>
      <c r="T2" s="8">
        <v>-9600</v>
      </c>
      <c r="U2" s="8">
        <v>-9600</v>
      </c>
      <c r="V2" s="8">
        <v>-9600</v>
      </c>
    </row>
    <row r="3" spans="2:22">
      <c r="B3" s="12">
        <v>1</v>
      </c>
      <c r="C3" s="13">
        <f>'Mortgage Points'!C$11-'Mortgage Points'!C$17</f>
        <v>75.502386605904121</v>
      </c>
      <c r="D3" s="10">
        <f>C3/(1+('Mortgage Points'!C$19/12))^B3</f>
        <v>75.376758674779481</v>
      </c>
      <c r="E3" s="10">
        <f t="shared" ref="E3:E66" si="0">E2+D3</f>
        <v>-5524.6232413252201</v>
      </c>
      <c r="F3" s="12">
        <v>1</v>
      </c>
      <c r="G3" s="9">
        <f>$I$2*(1+('Mortgage Points'!$C$9/12))^F3</f>
        <v>5615.166666666667</v>
      </c>
      <c r="H3" s="10">
        <f t="shared" ref="H3:H66" si="1">G3-$I$2</f>
        <v>15.16666666666697</v>
      </c>
      <c r="R3" s="12">
        <v>1</v>
      </c>
      <c r="S3" s="10">
        <v>-9470.2934882861537</v>
      </c>
      <c r="T3" s="10">
        <v>-9465.825770406107</v>
      </c>
      <c r="U3" s="10">
        <v>-9461.5002333655539</v>
      </c>
      <c r="V3" s="10">
        <v>-9457.3295938564588</v>
      </c>
    </row>
    <row r="4" spans="2:22">
      <c r="B4" s="12">
        <v>2</v>
      </c>
      <c r="C4" s="13">
        <f>'Mortgage Points'!C$11-'Mortgage Points'!C$17</f>
        <v>75.502386605904121</v>
      </c>
      <c r="D4" s="10">
        <f>C4/(1+('Mortgage Points'!C$19/12))^B4</f>
        <v>75.251339775154221</v>
      </c>
      <c r="E4" s="10">
        <f t="shared" si="0"/>
        <v>-5449.3719015500656</v>
      </c>
      <c r="F4" s="12">
        <v>2</v>
      </c>
      <c r="G4" s="9">
        <f>$I$2*(1+('Mortgage Points'!$C$9/12))^F4</f>
        <v>5630.3744097222225</v>
      </c>
      <c r="H4" s="10">
        <f t="shared" si="1"/>
        <v>30.374409722222481</v>
      </c>
      <c r="R4" s="12">
        <v>2</v>
      </c>
      <c r="S4" s="10">
        <v>-9341.4459600935897</v>
      </c>
      <c r="T4" s="10">
        <v>-9332.5401118691279</v>
      </c>
      <c r="U4" s="10">
        <v>-9323.9176837286868</v>
      </c>
      <c r="V4" s="10">
        <v>-9315.6040248396966</v>
      </c>
    </row>
    <row r="5" spans="2:22">
      <c r="B5" s="12">
        <v>3</v>
      </c>
      <c r="C5" s="13">
        <f>'Mortgage Points'!C$11-'Mortgage Points'!C$17</f>
        <v>75.502386605904121</v>
      </c>
      <c r="D5" s="10">
        <f>C5/(1+('Mortgage Points'!C$19/12))^B5</f>
        <v>75.126129559222193</v>
      </c>
      <c r="E5" s="10">
        <f t="shared" si="0"/>
        <v>-5374.2457719908434</v>
      </c>
      <c r="F5" s="12">
        <v>3</v>
      </c>
      <c r="G5" s="9">
        <f>$I$2*(1+('Mortgage Points'!$C$9/12))^F5</f>
        <v>5645.6233404152199</v>
      </c>
      <c r="H5" s="10">
        <f t="shared" si="1"/>
        <v>45.6233404152199</v>
      </c>
      <c r="R5" s="12">
        <v>3</v>
      </c>
      <c r="S5" s="10">
        <v>-9213.451726789719</v>
      </c>
      <c r="T5" s="10">
        <v>-9200.1371398125248</v>
      </c>
      <c r="U5" s="10">
        <v>-9187.2462768046462</v>
      </c>
      <c r="V5" s="10">
        <v>-9174.8170357501986</v>
      </c>
    </row>
    <row r="6" spans="2:22">
      <c r="B6" s="12">
        <v>4</v>
      </c>
      <c r="C6" s="13">
        <f>'Mortgage Points'!C$11-'Mortgage Points'!C$17</f>
        <v>75.502386605904121</v>
      </c>
      <c r="D6" s="10">
        <f>C6/(1+('Mortgage Points'!C$19/12))^B6</f>
        <v>75.001127679755911</v>
      </c>
      <c r="E6" s="10">
        <f t="shared" si="0"/>
        <v>-5299.2446443110875</v>
      </c>
      <c r="F6" s="12">
        <v>4</v>
      </c>
      <c r="G6" s="9">
        <f>$I$2*(1+('Mortgage Points'!$C$9/12))^F6</f>
        <v>5660.9135702955118</v>
      </c>
      <c r="H6" s="10">
        <f t="shared" si="1"/>
        <v>60.913570295511818</v>
      </c>
      <c r="R6" s="12">
        <v>4</v>
      </c>
      <c r="S6" s="10">
        <v>-9086.3051374150127</v>
      </c>
      <c r="T6" s="10">
        <v>-9068.6110086304689</v>
      </c>
      <c r="U6" s="10">
        <v>-9051.4799785357318</v>
      </c>
      <c r="V6" s="10">
        <v>-9034.9624108268545</v>
      </c>
    </row>
    <row r="7" spans="2:22">
      <c r="B7" s="12">
        <v>5</v>
      </c>
      <c r="C7" s="13">
        <f>'Mortgage Points'!C$11-'Mortgage Points'!C$17</f>
        <v>75.502386605904121</v>
      </c>
      <c r="D7" s="10">
        <f>C7/(1+('Mortgage Points'!C$19/12))^B7</f>
        <v>74.876333790105747</v>
      </c>
      <c r="E7" s="10">
        <f t="shared" si="0"/>
        <v>-5224.368310520982</v>
      </c>
      <c r="F7" s="12">
        <v>5</v>
      </c>
      <c r="G7" s="9">
        <f>$I$2*(1+('Mortgage Points'!$C$9/12))^F7</f>
        <v>5676.2452112150622</v>
      </c>
      <c r="H7" s="10">
        <f t="shared" si="1"/>
        <v>76.245211215062227</v>
      </c>
      <c r="R7" s="12">
        <v>5</v>
      </c>
      <c r="S7" s="10">
        <v>-8960.0005784335171</v>
      </c>
      <c r="T7" s="10">
        <v>-8937.9559114297517</v>
      </c>
      <c r="U7" s="10">
        <v>-8916.6127948248904</v>
      </c>
      <c r="V7" s="10">
        <v>-8896.0339754725392</v>
      </c>
    </row>
    <row r="8" spans="2:22">
      <c r="B8" s="12">
        <v>6</v>
      </c>
      <c r="C8" s="13">
        <f>'Mortgage Points'!C$11-'Mortgage Points'!C$17</f>
        <v>75.502386605904121</v>
      </c>
      <c r="D8" s="10">
        <f>C8/(1+('Mortgage Points'!C$19/12))^B8</f>
        <v>74.751747544198736</v>
      </c>
      <c r="E8" s="10">
        <f t="shared" si="0"/>
        <v>-5149.6165629767829</v>
      </c>
      <c r="F8" s="12">
        <v>6</v>
      </c>
      <c r="G8" s="9">
        <f>$I$2*(1+('Mortgage Points'!$C$9/12))^F8</f>
        <v>5691.6183753287696</v>
      </c>
      <c r="H8" s="10">
        <f t="shared" si="1"/>
        <v>91.618375328769616</v>
      </c>
      <c r="R8" s="12">
        <v>6</v>
      </c>
      <c r="S8" s="10">
        <v>-8834.532473485011</v>
      </c>
      <c r="T8" s="10">
        <v>-8808.1660797734094</v>
      </c>
      <c r="U8" s="10">
        <v>-8782.6387712710748</v>
      </c>
      <c r="V8" s="10">
        <v>-8758.0255959814986</v>
      </c>
    </row>
    <row r="9" spans="2:22">
      <c r="B9" s="12">
        <v>7</v>
      </c>
      <c r="C9" s="13">
        <f>'Mortgage Points'!C$11-'Mortgage Points'!C$17</f>
        <v>75.502386605904121</v>
      </c>
      <c r="D9" s="10">
        <f>C9/(1+('Mortgage Points'!C$19/12))^B9</f>
        <v>74.627368596537835</v>
      </c>
      <c r="E9" s="10">
        <f t="shared" si="0"/>
        <v>-5074.989194380245</v>
      </c>
      <c r="F9" s="12">
        <v>7</v>
      </c>
      <c r="G9" s="9">
        <f>$I$2*(1+('Mortgage Points'!$C$9/12))^F9</f>
        <v>5707.0331750952846</v>
      </c>
      <c r="H9" s="10">
        <f t="shared" si="1"/>
        <v>107.03317509528461</v>
      </c>
      <c r="R9" s="12">
        <v>7</v>
      </c>
      <c r="S9" s="10">
        <v>-8709.8952831388124</v>
      </c>
      <c r="T9" s="10">
        <v>-8679.2357834260492</v>
      </c>
      <c r="U9" s="10">
        <v>-8649.5519929063557</v>
      </c>
      <c r="V9" s="10">
        <v>-8620.9311792685439</v>
      </c>
    </row>
    <row r="10" spans="2:22">
      <c r="B10" s="12">
        <v>8</v>
      </c>
      <c r="C10" s="13">
        <f>'Mortgage Points'!C$11-'Mortgage Points'!C$17</f>
        <v>75.502386605904121</v>
      </c>
      <c r="D10" s="10">
        <f>C10/(1+('Mortgage Points'!C$19/12))^B10</f>
        <v>74.503196602200816</v>
      </c>
      <c r="E10" s="10">
        <f t="shared" si="0"/>
        <v>-5000.4859977780443</v>
      </c>
      <c r="F10" s="12">
        <v>8</v>
      </c>
      <c r="G10" s="9">
        <f>$I$2*(1+('Mortgage Points'!$C$9/12))^F10</f>
        <v>5722.4897232778349</v>
      </c>
      <c r="H10" s="10">
        <f t="shared" si="1"/>
        <v>122.48972327783486</v>
      </c>
      <c r="R10" s="12">
        <v>8</v>
      </c>
      <c r="S10" s="10">
        <v>-8586.083504649212</v>
      </c>
      <c r="T10" s="10">
        <v>-8551.1593301008579</v>
      </c>
      <c r="U10" s="10">
        <v>-8517.3465839347809</v>
      </c>
      <c r="V10" s="10">
        <v>-8484.7446726000453</v>
      </c>
    </row>
    <row r="11" spans="2:22">
      <c r="B11" s="12">
        <v>9</v>
      </c>
      <c r="C11" s="13">
        <f>'Mortgage Points'!C$11-'Mortgage Points'!C$17</f>
        <v>75.502386605904121</v>
      </c>
      <c r="D11" s="10">
        <f>C11/(1+('Mortgage Points'!C$19/12))^B11</f>
        <v>74.379231216839429</v>
      </c>
      <c r="E11" s="10">
        <f t="shared" si="0"/>
        <v>-4926.1067665612045</v>
      </c>
      <c r="F11" s="12">
        <v>9</v>
      </c>
      <c r="G11" s="9">
        <f>$I$2*(1+('Mortgage Points'!$C$9/12))^F11</f>
        <v>5737.9881329450463</v>
      </c>
      <c r="H11" s="10">
        <f t="shared" si="1"/>
        <v>137.98813294504635</v>
      </c>
      <c r="R11" s="12">
        <v>9</v>
      </c>
      <c r="S11" s="10">
        <v>-8463.0916717125219</v>
      </c>
      <c r="T11" s="10">
        <v>-8423.9310652082841</v>
      </c>
      <c r="U11" s="10">
        <v>-8386.0167074729525</v>
      </c>
      <c r="V11" s="10">
        <v>-8349.4600633267037</v>
      </c>
    </row>
    <row r="12" spans="2:22">
      <c r="B12" s="12">
        <v>10</v>
      </c>
      <c r="C12" s="13">
        <f>'Mortgage Points'!C$11-'Mortgage Points'!C$17</f>
        <v>75.502386605904121</v>
      </c>
      <c r="D12" s="10">
        <f>C12/(1+('Mortgage Points'!C$19/12))^B12</f>
        <v>74.25547209667829</v>
      </c>
      <c r="E12" s="10">
        <f t="shared" si="0"/>
        <v>-4851.8512944645263</v>
      </c>
      <c r="F12" s="12">
        <v>10</v>
      </c>
      <c r="G12" s="9">
        <f>$I$2*(1+('Mortgage Points'!$C$9/12))^F12</f>
        <v>5753.5285174717719</v>
      </c>
      <c r="H12" s="10">
        <f t="shared" si="1"/>
        <v>153.52851747177192</v>
      </c>
      <c r="R12" s="12">
        <v>10</v>
      </c>
      <c r="S12" s="10">
        <v>-8340.9143542257443</v>
      </c>
      <c r="T12" s="10">
        <v>-8297.5453716063894</v>
      </c>
      <c r="U12" s="10">
        <v>-8255.5565652923269</v>
      </c>
      <c r="V12" s="10">
        <v>-8215.0713786180859</v>
      </c>
    </row>
    <row r="13" spans="2:22">
      <c r="B13" s="12">
        <v>11</v>
      </c>
      <c r="C13" s="13">
        <f>'Mortgage Points'!C$11-'Mortgage Points'!C$17</f>
        <v>75.502386605904121</v>
      </c>
      <c r="D13" s="10">
        <f>C13/(1+('Mortgage Points'!C$19/12))^B13</f>
        <v>74.131918898514101</v>
      </c>
      <c r="E13" s="10">
        <f t="shared" si="0"/>
        <v>-4777.7193755660119</v>
      </c>
      <c r="F13" s="12">
        <v>11</v>
      </c>
      <c r="G13" s="9">
        <f>$I$2*(1+('Mortgage Points'!$C$9/12))^F13</f>
        <v>5769.1109905399244</v>
      </c>
      <c r="H13" s="10">
        <f t="shared" si="1"/>
        <v>169.11099053992439</v>
      </c>
      <c r="R13" s="12">
        <v>11</v>
      </c>
      <c r="S13" s="10">
        <v>-8219.5461580468254</v>
      </c>
      <c r="T13" s="10">
        <v>-8171.9966693528513</v>
      </c>
      <c r="U13" s="10">
        <v>-8125.960397563229</v>
      </c>
      <c r="V13" s="10">
        <v>-8081.5726851989284</v>
      </c>
    </row>
    <row r="14" spans="2:22">
      <c r="B14" s="12">
        <v>12</v>
      </c>
      <c r="C14" s="13">
        <f>'Mortgage Points'!C$11-'Mortgage Points'!C$17</f>
        <v>75.502386605904121</v>
      </c>
      <c r="D14" s="10">
        <f>C14/(1+('Mortgage Points'!C$19/12))^B14</f>
        <v>74.008571279714573</v>
      </c>
      <c r="E14" s="10">
        <f t="shared" si="0"/>
        <v>-4703.7108042862974</v>
      </c>
      <c r="F14" s="12">
        <v>12</v>
      </c>
      <c r="G14" s="9">
        <f>$I$2*(1+('Mortgage Points'!$C$9/12))^F14</f>
        <v>5784.7356661393032</v>
      </c>
      <c r="H14" s="10">
        <f t="shared" si="1"/>
        <v>184.73566613930325</v>
      </c>
      <c r="R14" s="12">
        <v>12</v>
      </c>
      <c r="S14" s="10">
        <v>-8098.9817247565088</v>
      </c>
      <c r="T14" s="10">
        <v>-8047.2794154586081</v>
      </c>
      <c r="U14" s="10">
        <v>-7997.2224826005495</v>
      </c>
      <c r="V14" s="10">
        <v>-7948.958089087183</v>
      </c>
    </row>
    <row r="15" spans="2:22">
      <c r="B15" s="12">
        <v>13</v>
      </c>
      <c r="C15" s="13">
        <f>'Mortgage Points'!C$11-'Mortgage Points'!C$17</f>
        <v>75.502386605904121</v>
      </c>
      <c r="D15" s="10">
        <f>C15/(1+('Mortgage Points'!C$19/12))^B15</f>
        <v>73.88542889821754</v>
      </c>
      <c r="E15" s="10">
        <f t="shared" si="0"/>
        <v>-4629.8253753880799</v>
      </c>
      <c r="F15" s="12">
        <v>13</v>
      </c>
      <c r="G15" s="9">
        <f>$I$2*(1+('Mortgage Points'!$C$9/12))^F15</f>
        <v>5800.4026585684314</v>
      </c>
      <c r="H15" s="10">
        <f t="shared" si="1"/>
        <v>200.40265856843143</v>
      </c>
      <c r="R15" s="12">
        <v>13</v>
      </c>
      <c r="S15" s="10">
        <v>-7979.2157314217575</v>
      </c>
      <c r="T15" s="10">
        <v>-7923.3881036431349</v>
      </c>
      <c r="U15" s="10">
        <v>-7869.3371366111323</v>
      </c>
      <c r="V15" s="10">
        <v>-7817.2217353337937</v>
      </c>
    </row>
    <row r="16" spans="2:22">
      <c r="B16" s="12">
        <v>14</v>
      </c>
      <c r="C16" s="13">
        <f>'Mortgage Points'!C$11-'Mortgage Points'!C$17</f>
        <v>75.502386605904121</v>
      </c>
      <c r="D16" s="10">
        <f>C16/(1+('Mortgage Points'!C$19/12))^B16</f>
        <v>73.762491412529968</v>
      </c>
      <c r="E16" s="10">
        <f t="shared" si="0"/>
        <v>-4556.06288397555</v>
      </c>
      <c r="F16" s="12">
        <v>14</v>
      </c>
      <c r="G16" s="9">
        <f>$I$2*(1+('Mortgage Points'!$C$9/12))^F16</f>
        <v>5816.1120824353884</v>
      </c>
      <c r="H16" s="10">
        <f t="shared" si="1"/>
        <v>216.1120824353884</v>
      </c>
      <c r="R16" s="12">
        <v>14</v>
      </c>
      <c r="S16" s="10">
        <v>-7860.2428903607461</v>
      </c>
      <c r="T16" s="10">
        <v>-7800.3172640913399</v>
      </c>
      <c r="U16" s="10">
        <v>-7742.2987134428377</v>
      </c>
      <c r="V16" s="10">
        <v>-7686.3578077642014</v>
      </c>
    </row>
    <row r="17" spans="2:22">
      <c r="B17" s="6">
        <v>15</v>
      </c>
      <c r="C17" s="13">
        <f>'Mortgage Points'!C$11-'Mortgage Points'!C$17</f>
        <v>75.502386605904121</v>
      </c>
      <c r="D17" s="10">
        <f>C17/(1+('Mortgage Points'!C$19/12))^B17</f>
        <v>73.6397584817271</v>
      </c>
      <c r="E17" s="10">
        <f t="shared" si="0"/>
        <v>-4482.4231254938231</v>
      </c>
      <c r="F17" s="6">
        <v>15</v>
      </c>
      <c r="G17" s="9">
        <f>$I$2*(1+('Mortgage Points'!$C$9/12))^F17</f>
        <v>5831.8640526586505</v>
      </c>
      <c r="H17" s="10">
        <f t="shared" si="1"/>
        <v>231.86405265865051</v>
      </c>
      <c r="R17" s="6">
        <v>15</v>
      </c>
      <c r="S17" s="10">
        <v>-7742.0579489094107</v>
      </c>
      <c r="T17" s="10">
        <v>-7678.0614632120732</v>
      </c>
      <c r="U17" s="10">
        <v>-7616.1016043352602</v>
      </c>
      <c r="V17" s="10">
        <v>-7556.3605287215605</v>
      </c>
    </row>
    <row r="18" spans="2:22">
      <c r="B18" s="12">
        <v>16</v>
      </c>
      <c r="C18" s="13">
        <f>'Mortgage Points'!C$11-'Mortgage Points'!C$17</f>
        <v>75.502386605904121</v>
      </c>
      <c r="D18" s="10">
        <f>C18/(1+('Mortgage Points'!C$19/12))^B18</f>
        <v>73.517229765451333</v>
      </c>
      <c r="E18" s="10">
        <f t="shared" si="0"/>
        <v>-4408.9058957283714</v>
      </c>
      <c r="F18" s="12">
        <v>16</v>
      </c>
      <c r="G18" s="9">
        <f>$I$2*(1+('Mortgage Points'!$C$9/12))^F18</f>
        <v>5847.6586844679341</v>
      </c>
      <c r="H18" s="10">
        <f t="shared" si="1"/>
        <v>247.65868446793411</v>
      </c>
      <c r="R18" s="12">
        <v>16</v>
      </c>
      <c r="S18" s="10">
        <v>-7624.6556891895407</v>
      </c>
      <c r="T18" s="10">
        <v>-7556.6153033982328</v>
      </c>
      <c r="U18" s="10">
        <v>-7490.7402376721038</v>
      </c>
      <c r="V18" s="10">
        <v>-7427.2241588116522</v>
      </c>
    </row>
    <row r="19" spans="2:22">
      <c r="B19" s="12">
        <v>17</v>
      </c>
      <c r="C19" s="13">
        <f>'Mortgage Points'!C$11-'Mortgage Points'!C$17</f>
        <v>75.502386605904121</v>
      </c>
      <c r="D19" s="10">
        <f>C19/(1+('Mortgage Points'!C$19/12))^B19</f>
        <v>73.394904923911483</v>
      </c>
      <c r="E19" s="10">
        <f t="shared" si="0"/>
        <v>-4335.5109908044597</v>
      </c>
      <c r="F19" s="12">
        <v>17</v>
      </c>
      <c r="G19" s="9">
        <f>$I$2*(1+('Mortgage Points'!$C$9/12))^F19</f>
        <v>5863.496093405035</v>
      </c>
      <c r="H19" s="10">
        <f t="shared" si="1"/>
        <v>263.49609340503503</v>
      </c>
      <c r="R19" s="12">
        <v>17</v>
      </c>
      <c r="S19" s="10">
        <v>-7508.0309278784116</v>
      </c>
      <c r="T19" s="10">
        <v>-7435.9734227884574</v>
      </c>
      <c r="U19" s="10">
        <v>-7366.2090787351935</v>
      </c>
      <c r="V19" s="10">
        <v>-7298.9429966494918</v>
      </c>
    </row>
    <row r="20" spans="2:22">
      <c r="B20" s="12">
        <v>18</v>
      </c>
      <c r="C20" s="13">
        <f>'Mortgage Points'!C$11-'Mortgage Points'!C$17</f>
        <v>75.502386605904121</v>
      </c>
      <c r="D20" s="10">
        <f>C20/(1+('Mortgage Points'!C$19/12))^B20</f>
        <v>73.272783617881672</v>
      </c>
      <c r="E20" s="10">
        <f t="shared" si="0"/>
        <v>-4262.2382071865777</v>
      </c>
      <c r="F20" s="12">
        <v>18</v>
      </c>
      <c r="G20" s="9">
        <f>$I$2*(1+('Mortgage Points'!$C$9/12))^F20</f>
        <v>5879.3763953246735</v>
      </c>
      <c r="H20" s="10">
        <f t="shared" si="1"/>
        <v>279.37639532467347</v>
      </c>
      <c r="R20" s="12">
        <v>18</v>
      </c>
      <c r="S20" s="10">
        <v>-7392.1785159799392</v>
      </c>
      <c r="T20" s="10">
        <v>-7316.130495030402</v>
      </c>
      <c r="U20" s="10">
        <v>-7242.5026294601166</v>
      </c>
      <c r="V20" s="10">
        <v>-7171.5113786076099</v>
      </c>
    </row>
    <row r="21" spans="2:22">
      <c r="B21" s="6">
        <v>19</v>
      </c>
      <c r="C21" s="13">
        <f>'Mortgage Points'!C$11-'Mortgage Points'!C$17</f>
        <v>75.502386605904121</v>
      </c>
      <c r="D21" s="10">
        <f>C21/(1+('Mortgage Points'!C$19/12))^B21</f>
        <v>73.150865508700491</v>
      </c>
      <c r="E21" s="10">
        <f t="shared" si="0"/>
        <v>-4189.0873416778768</v>
      </c>
      <c r="F21" s="6">
        <v>19</v>
      </c>
      <c r="G21" s="9">
        <f>$I$2*(1+('Mortgage Points'!$C$9/12))^F21</f>
        <v>5895.2997063953453</v>
      </c>
      <c r="H21" s="10">
        <f t="shared" si="1"/>
        <v>295.29970639534531</v>
      </c>
      <c r="R21" s="6">
        <v>19</v>
      </c>
      <c r="S21" s="10">
        <v>-7277.0933385973503</v>
      </c>
      <c r="T21" s="10">
        <v>-7197.0812290455788</v>
      </c>
      <c r="U21" s="10">
        <v>-7119.6154281934841</v>
      </c>
      <c r="V21" s="10">
        <v>-7044.9236785660059</v>
      </c>
    </row>
    <row r="22" spans="2:22">
      <c r="B22" s="12">
        <v>20</v>
      </c>
      <c r="C22" s="13">
        <f>'Mortgage Points'!C$11-'Mortgage Points'!C$17</f>
        <v>75.502386605904121</v>
      </c>
      <c r="D22" s="10">
        <f>C22/(1+('Mortgage Points'!C$19/12))^B22</f>
        <v>73.02915025827005</v>
      </c>
      <c r="E22" s="10">
        <f t="shared" si="0"/>
        <v>-4116.0581914196064</v>
      </c>
      <c r="F22" s="12">
        <v>20</v>
      </c>
      <c r="G22" s="9">
        <f>$I$2*(1+('Mortgage Points'!$C$9/12))^F22</f>
        <v>5911.2661431001652</v>
      </c>
      <c r="H22" s="10">
        <f t="shared" si="1"/>
        <v>311.26614310016521</v>
      </c>
      <c r="R22" s="12">
        <v>20</v>
      </c>
      <c r="S22" s="10">
        <v>-7162.7703147073616</v>
      </c>
      <c r="T22" s="10">
        <v>-7078.8203687957548</v>
      </c>
      <c r="U22" s="10">
        <v>-6997.5420494517957</v>
      </c>
      <c r="V22" s="10">
        <v>-6919.1743076637504</v>
      </c>
    </row>
    <row r="23" spans="2:22">
      <c r="B23" s="12">
        <v>21</v>
      </c>
      <c r="C23" s="13">
        <f>'Mortgage Points'!C$11-'Mortgage Points'!C$17</f>
        <v>75.502386605904121</v>
      </c>
      <c r="D23" s="10">
        <f>C23/(1+('Mortgage Points'!C$19/12))^B23</f>
        <v>72.907637529054938</v>
      </c>
      <c r="E23" s="10">
        <f t="shared" si="0"/>
        <v>-4043.1505538905512</v>
      </c>
      <c r="F23" s="12">
        <v>21</v>
      </c>
      <c r="G23" s="9">
        <f>$I$2*(1+('Mortgage Points'!$C$9/12))^F23</f>
        <v>5927.2758222377288</v>
      </c>
      <c r="H23" s="10">
        <f t="shared" si="1"/>
        <v>327.27582223772879</v>
      </c>
      <c r="R23" s="12">
        <v>21</v>
      </c>
      <c r="S23" s="10">
        <v>-7049.2043969358501</v>
      </c>
      <c r="T23" s="10">
        <v>-6961.3426930508967</v>
      </c>
      <c r="U23" s="10">
        <v>-6876.2771036819067</v>
      </c>
      <c r="V23" s="10">
        <v>-6794.257714052238</v>
      </c>
    </row>
    <row r="24" spans="2:22">
      <c r="B24" s="12">
        <v>22</v>
      </c>
      <c r="C24" s="13">
        <f>'Mortgage Points'!C$11-'Mortgage Points'!C$17</f>
        <v>75.502386605904121</v>
      </c>
      <c r="D24" s="10">
        <f>C24/(1+('Mortgage Points'!C$19/12))^B24</f>
        <v>72.78632698408147</v>
      </c>
      <c r="E24" s="10">
        <f t="shared" si="0"/>
        <v>-3970.3642269064699</v>
      </c>
      <c r="F24" s="12">
        <v>22</v>
      </c>
      <c r="G24" s="9">
        <f>$I$2*(1+('Mortgage Points'!$C$9/12))^F24</f>
        <v>5943.3288609229558</v>
      </c>
      <c r="H24" s="10">
        <f t="shared" si="1"/>
        <v>343.32886092295576</v>
      </c>
      <c r="R24" s="12">
        <v>22</v>
      </c>
      <c r="S24" s="10">
        <v>-6936.3905713350105</v>
      </c>
      <c r="T24" s="10">
        <v>-6844.6430151586528</v>
      </c>
      <c r="U24" s="10">
        <v>-6755.8152370230764</v>
      </c>
      <c r="V24" s="10">
        <v>-6670.168382650073</v>
      </c>
    </row>
    <row r="25" spans="2:22">
      <c r="B25" s="6">
        <v>23</v>
      </c>
      <c r="C25" s="13">
        <f>'Mortgage Points'!C$11-'Mortgage Points'!C$17</f>
        <v>75.502386605904121</v>
      </c>
      <c r="D25" s="10">
        <f>C25/(1+('Mortgage Points'!C$19/12))^B25</f>
        <v>72.665218286936579</v>
      </c>
      <c r="E25" s="10">
        <f t="shared" si="0"/>
        <v>-3897.6990086195333</v>
      </c>
      <c r="F25" s="6">
        <v>23</v>
      </c>
      <c r="G25" s="9">
        <f>$I$2*(1+('Mortgage Points'!$C$9/12))^F25</f>
        <v>5959.4253765879557</v>
      </c>
      <c r="H25" s="10">
        <f t="shared" si="1"/>
        <v>359.42537658795572</v>
      </c>
      <c r="R25" s="6">
        <v>23</v>
      </c>
      <c r="S25" s="10">
        <v>-6824.3238571619913</v>
      </c>
      <c r="T25" s="10">
        <v>-6728.7161828153648</v>
      </c>
      <c r="U25" s="10">
        <v>-6636.1511310705964</v>
      </c>
      <c r="V25" s="10">
        <v>-6546.9008348995785</v>
      </c>
    </row>
    <row r="26" spans="2:22">
      <c r="B26" s="12">
        <v>24</v>
      </c>
      <c r="C26" s="13">
        <f>'Mortgage Points'!C$11-'Mortgage Points'!C$17</f>
        <v>75.502386605904121</v>
      </c>
      <c r="D26" s="10">
        <f>C26/(1+('Mortgage Points'!C$19/12))^B26</f>
        <v>72.544311101766937</v>
      </c>
      <c r="E26" s="10">
        <f t="shared" si="0"/>
        <v>-3825.1546975177662</v>
      </c>
      <c r="F26" s="12">
        <v>24</v>
      </c>
      <c r="G26" s="9">
        <f>$I$2*(1+('Mortgage Points'!$C$9/12))^F26</f>
        <v>5975.5654869828813</v>
      </c>
      <c r="H26" s="10">
        <f t="shared" si="1"/>
        <v>375.56548698288134</v>
      </c>
      <c r="R26" s="12">
        <v>24</v>
      </c>
      <c r="S26" s="10">
        <v>-6712.9993066589914</v>
      </c>
      <c r="T26" s="10">
        <v>-6613.5570778385882</v>
      </c>
      <c r="U26" s="10">
        <v>-6517.2795026409804</v>
      </c>
      <c r="V26" s="10">
        <v>-6424.4496285249152</v>
      </c>
    </row>
    <row r="27" spans="2:22">
      <c r="B27" s="12">
        <v>25</v>
      </c>
      <c r="C27" s="13">
        <f>'Mortgage Points'!C$11-'Mortgage Points'!C$17</f>
        <v>75.502386605904121</v>
      </c>
      <c r="D27" s="10">
        <f>C27/(1+('Mortgage Points'!C$19/12))^B27</f>
        <v>72.423605093278155</v>
      </c>
      <c r="E27" s="10">
        <f t="shared" si="0"/>
        <v>-3752.731092424488</v>
      </c>
      <c r="F27" s="12">
        <v>25</v>
      </c>
      <c r="G27" s="9">
        <f>$I$2*(1+('Mortgage Points'!$C$9/12))^F27</f>
        <v>5991.7493101767932</v>
      </c>
      <c r="H27" s="10">
        <f t="shared" si="1"/>
        <v>391.74931017679319</v>
      </c>
      <c r="R27" s="12">
        <v>25</v>
      </c>
      <c r="S27" s="10">
        <v>-6602.4120048348195</v>
      </c>
      <c r="T27" s="10">
        <v>-6499.1606159411285</v>
      </c>
      <c r="U27" s="10">
        <v>-6399.1951035387128</v>
      </c>
      <c r="V27" s="10">
        <v>-6302.8093572918051</v>
      </c>
    </row>
    <row r="28" spans="2:22">
      <c r="B28" s="12">
        <v>26</v>
      </c>
      <c r="C28" s="13">
        <f>'Mortgage Points'!C$11-'Mortgage Points'!C$17</f>
        <v>75.502386605904121</v>
      </c>
      <c r="D28" s="10">
        <f>C28/(1+('Mortgage Points'!C$19/12))^B28</f>
        <v>72.303099926733594</v>
      </c>
      <c r="E28" s="10">
        <f t="shared" si="0"/>
        <v>-3680.4279924977545</v>
      </c>
      <c r="F28" s="12">
        <v>26</v>
      </c>
      <c r="G28" s="9">
        <f>$I$2*(1+('Mortgage Points'!$C$9/12))^F28</f>
        <v>6007.976964558522</v>
      </c>
      <c r="H28" s="10">
        <f t="shared" si="1"/>
        <v>407.97696455852201</v>
      </c>
      <c r="R28" s="12">
        <v>26</v>
      </c>
      <c r="S28" s="10">
        <v>-6492.5570692478941</v>
      </c>
      <c r="T28" s="10">
        <v>-6385.5217465065653</v>
      </c>
      <c r="U28" s="10">
        <v>-6281.8927203245394</v>
      </c>
      <c r="V28" s="10">
        <v>-6181.9746507688487</v>
      </c>
    </row>
    <row r="29" spans="2:22">
      <c r="B29" s="6">
        <v>27</v>
      </c>
      <c r="C29" s="13">
        <f>'Mortgage Points'!C$11-'Mortgage Points'!C$17</f>
        <v>75.502386605904121</v>
      </c>
      <c r="D29" s="10">
        <f>C29/(1+('Mortgage Points'!C$19/12))^B29</f>
        <v>72.182795267953665</v>
      </c>
      <c r="E29" s="10">
        <f t="shared" si="0"/>
        <v>-3608.2451972298009</v>
      </c>
      <c r="F29" s="6">
        <v>27</v>
      </c>
      <c r="G29" s="9">
        <f>$I$2*(1+('Mortgage Points'!$C$9/12))^F29</f>
        <v>6024.2485688375345</v>
      </c>
      <c r="H29" s="10">
        <f t="shared" si="1"/>
        <v>424.24856883753455</v>
      </c>
      <c r="R29" s="6">
        <v>27</v>
      </c>
      <c r="S29" s="10">
        <v>-6383.4296497906835</v>
      </c>
      <c r="T29" s="10">
        <v>-6272.6354523662712</v>
      </c>
      <c r="U29" s="10">
        <v>-6165.3671740852942</v>
      </c>
      <c r="V29" s="10">
        <v>-6061.940174090415</v>
      </c>
    </row>
    <row r="30" spans="2:22">
      <c r="B30" s="12">
        <v>28</v>
      </c>
      <c r="C30" s="13">
        <f>'Mortgage Points'!C$11-'Mortgage Points'!C$17</f>
        <v>75.502386605904121</v>
      </c>
      <c r="D30" s="10">
        <f>C30/(1+('Mortgage Points'!C$19/12))^B30</f>
        <v>72.062690783314807</v>
      </c>
      <c r="E30" s="10">
        <f t="shared" si="0"/>
        <v>-3536.1825064464861</v>
      </c>
      <c r="F30" s="12">
        <v>28</v>
      </c>
      <c r="G30" s="9">
        <f>$I$2*(1+('Mortgage Points'!$C$9/12))^F30</f>
        <v>6040.564242044803</v>
      </c>
      <c r="H30" s="10">
        <f t="shared" si="1"/>
        <v>440.564242044803</v>
      </c>
      <c r="R30" s="12">
        <v>28</v>
      </c>
      <c r="S30" s="10">
        <v>-6275.0249284755737</v>
      </c>
      <c r="T30" s="10">
        <v>-6160.4967495778992</v>
      </c>
      <c r="U30" s="10">
        <v>-6049.6133202052497</v>
      </c>
      <c r="V30" s="10">
        <v>-5942.7006277211103</v>
      </c>
    </row>
    <row r="31" spans="2:22">
      <c r="B31" s="12">
        <v>29</v>
      </c>
      <c r="C31" s="13">
        <f>'Mortgage Points'!C$11-'Mortgage Points'!C$17</f>
        <v>75.502386605904121</v>
      </c>
      <c r="D31" s="10">
        <f>C31/(1+('Mortgage Points'!C$19/12))^B31</f>
        <v>71.942786139748549</v>
      </c>
      <c r="E31" s="10">
        <f t="shared" si="0"/>
        <v>-3464.2397203067376</v>
      </c>
      <c r="F31" s="12">
        <v>29</v>
      </c>
      <c r="G31" s="9">
        <f>$I$2*(1+('Mortgage Points'!$C$9/12))^F31</f>
        <v>6056.9241035336754</v>
      </c>
      <c r="H31" s="10">
        <f t="shared" si="1"/>
        <v>456.92410353367541</v>
      </c>
      <c r="R31" s="12">
        <v>29</v>
      </c>
      <c r="S31" s="10">
        <v>-6167.3381192221532</v>
      </c>
      <c r="T31" s="10">
        <v>-6049.100687205344</v>
      </c>
      <c r="U31" s="10">
        <v>-5934.62604813898</v>
      </c>
      <c r="V31" s="10">
        <v>-5824.2507472218003</v>
      </c>
    </row>
    <row r="32" spans="2:22">
      <c r="B32" s="12">
        <v>30</v>
      </c>
      <c r="C32" s="13">
        <f>'Mortgage Points'!C$11-'Mortgage Points'!C$17</f>
        <v>75.502386605904121</v>
      </c>
      <c r="D32" s="10">
        <f>C32/(1+('Mortgage Points'!C$19/12))^B32</f>
        <v>71.823081004740644</v>
      </c>
      <c r="E32" s="10">
        <f t="shared" si="0"/>
        <v>-3392.4166393019968</v>
      </c>
      <c r="F32" s="12">
        <v>30</v>
      </c>
      <c r="G32" s="9">
        <f>$I$2*(1+('Mortgage Points'!$C$9/12))^F32</f>
        <v>6073.3282729807461</v>
      </c>
      <c r="H32" s="10">
        <f t="shared" si="1"/>
        <v>473.32827298074608</v>
      </c>
      <c r="R32" s="12">
        <v>30</v>
      </c>
      <c r="S32" s="10">
        <v>-6060.3644676459071</v>
      </c>
      <c r="T32" s="10">
        <v>-5938.4423471001573</v>
      </c>
      <c r="U32" s="10">
        <v>-5820.4002811857326</v>
      </c>
      <c r="V32" s="10">
        <v>-5706.5853030171884</v>
      </c>
    </row>
    <row r="33" spans="2:22">
      <c r="B33" s="6">
        <v>31</v>
      </c>
      <c r="C33" s="13">
        <f>'Mortgage Points'!C$11-'Mortgage Points'!C$17</f>
        <v>75.502386605904121</v>
      </c>
      <c r="D33" s="10">
        <f>C33/(1+('Mortgage Points'!C$19/12))^B33</f>
        <v>71.703575046330087</v>
      </c>
      <c r="E33" s="10">
        <f t="shared" si="0"/>
        <v>-3320.7130642556667</v>
      </c>
      <c r="F33" s="6">
        <v>31</v>
      </c>
      <c r="G33" s="9">
        <f>$I$2*(1+('Mortgage Points'!$C$9/12))^F33</f>
        <v>6089.776870386735</v>
      </c>
      <c r="H33" s="10">
        <f t="shared" si="1"/>
        <v>489.77687038673503</v>
      </c>
      <c r="R33" s="6">
        <v>31</v>
      </c>
      <c r="S33" s="10">
        <v>-5954.0992508483123</v>
      </c>
      <c r="T33" s="10">
        <v>-5828.5168436844087</v>
      </c>
      <c r="U33" s="10">
        <v>-5706.9309762652883</v>
      </c>
      <c r="V33" s="10">
        <v>-5589.6991001649249</v>
      </c>
    </row>
    <row r="34" spans="2:22">
      <c r="B34" s="12">
        <v>32</v>
      </c>
      <c r="C34" s="13">
        <f>'Mortgage Points'!C$11-'Mortgage Points'!C$17</f>
        <v>75.502386605904121</v>
      </c>
      <c r="D34" s="10">
        <f>C34/(1+('Mortgage Points'!C$19/12))^B34</f>
        <v>71.584267933108222</v>
      </c>
      <c r="E34" s="10">
        <f t="shared" si="0"/>
        <v>-3249.1287963225586</v>
      </c>
      <c r="F34" s="12">
        <v>32</v>
      </c>
      <c r="G34" s="9">
        <f>$I$2*(1+('Mortgage Points'!$C$9/12))^F34</f>
        <v>6106.2700160773657</v>
      </c>
      <c r="H34" s="10">
        <f t="shared" si="1"/>
        <v>506.27001607736565</v>
      </c>
      <c r="R34" s="12">
        <v>32</v>
      </c>
      <c r="S34" s="10">
        <v>-5848.5377772083175</v>
      </c>
      <c r="T34" s="10">
        <v>-5719.3193237349897</v>
      </c>
      <c r="U34" s="10">
        <v>-5594.2131236953101</v>
      </c>
      <c r="V34" s="10">
        <v>-5473.5869781262518</v>
      </c>
    </row>
    <row r="35" spans="2:22">
      <c r="B35" s="12">
        <v>33</v>
      </c>
      <c r="C35" s="13">
        <f>'Mortgage Points'!C$11-'Mortgage Points'!C$17</f>
        <v>75.502386605904121</v>
      </c>
      <c r="D35" s="10">
        <f>C35/(1+('Mortgage Points'!C$19/12))^B35</f>
        <v>71.465159334217859</v>
      </c>
      <c r="E35" s="10">
        <f t="shared" si="0"/>
        <v>-3177.6636369883408</v>
      </c>
      <c r="F35" s="12">
        <v>33</v>
      </c>
      <c r="G35" s="9">
        <f>$I$2*(1+('Mortgage Points'!$C$9/12))^F35</f>
        <v>6122.8078307042415</v>
      </c>
      <c r="H35" s="10">
        <f t="shared" si="1"/>
        <v>522.8078307042415</v>
      </c>
      <c r="R35" s="12">
        <v>33</v>
      </c>
      <c r="S35" s="10">
        <v>-5743.6753861752095</v>
      </c>
      <c r="T35" s="10">
        <v>-5610.8449661693412</v>
      </c>
      <c r="U35" s="10">
        <v>-5482.2417469701659</v>
      </c>
      <c r="V35" s="10">
        <v>-5358.2438105381661</v>
      </c>
    </row>
    <row r="36" spans="2:22">
      <c r="B36" s="12">
        <v>34</v>
      </c>
      <c r="C36" s="13">
        <f>'Mortgage Points'!C$11-'Mortgage Points'!C$17</f>
        <v>75.502386605904121</v>
      </c>
      <c r="D36" s="10">
        <f>C36/(1+('Mortgage Points'!C$19/12))^B36</f>
        <v>71.346248919352277</v>
      </c>
      <c r="E36" s="10">
        <f t="shared" si="0"/>
        <v>-3106.3173880689887</v>
      </c>
      <c r="F36" s="12">
        <v>34</v>
      </c>
      <c r="G36" s="9">
        <f>$I$2*(1+('Mortgage Points'!$C$9/12))^F36</f>
        <v>6139.390435245733</v>
      </c>
      <c r="H36" s="10">
        <f t="shared" si="1"/>
        <v>539.39043524573299</v>
      </c>
      <c r="R36" s="12">
        <v>34</v>
      </c>
      <c r="S36" s="10">
        <v>-5639.5074480628509</v>
      </c>
      <c r="T36" s="10">
        <v>-5503.088981832605</v>
      </c>
      <c r="U36" s="10">
        <v>-5371.011902541215</v>
      </c>
      <c r="V36" s="10">
        <v>-5243.6645049870876</v>
      </c>
    </row>
    <row r="37" spans="2:22">
      <c r="B37" s="6">
        <v>35</v>
      </c>
      <c r="C37" s="13">
        <f>'Mortgage Points'!C$11-'Mortgage Points'!C$17</f>
        <v>75.502386605904121</v>
      </c>
      <c r="D37" s="10">
        <f>C37/(1+('Mortgage Points'!C$19/12))^B37</f>
        <v>71.227536358754335</v>
      </c>
      <c r="E37" s="10">
        <f t="shared" si="0"/>
        <v>-3035.0898517102346</v>
      </c>
      <c r="F37" s="6">
        <v>35</v>
      </c>
      <c r="G37" s="9">
        <f>$I$2*(1+('Mortgage Points'!$C$9/12))^F37</f>
        <v>6156.017951007856</v>
      </c>
      <c r="H37" s="10">
        <f t="shared" si="1"/>
        <v>556.01795100785603</v>
      </c>
      <c r="R37" s="6">
        <v>35</v>
      </c>
      <c r="S37" s="10">
        <v>-5536.0293638452758</v>
      </c>
      <c r="T37" s="10">
        <v>-5396.0466132861775</v>
      </c>
      <c r="U37" s="10">
        <v>-5260.5186795985483</v>
      </c>
      <c r="V37" s="10">
        <v>-5129.8440027840297</v>
      </c>
    </row>
    <row r="38" spans="2:22">
      <c r="B38" s="12">
        <v>36</v>
      </c>
      <c r="C38" s="13">
        <f>'Mortgage Points'!C$11-'Mortgage Points'!C$17</f>
        <v>75.502386605904121</v>
      </c>
      <c r="D38" s="10">
        <f>C38/(1+('Mortgage Points'!C$19/12))^B38</f>
        <v>71.109021323215643</v>
      </c>
      <c r="E38" s="10">
        <f t="shared" si="0"/>
        <v>-2963.9808303870191</v>
      </c>
      <c r="F38" s="12">
        <v>36</v>
      </c>
      <c r="G38" s="9">
        <f>$I$2*(1+('Mortgage Points'!$C$9/12))^F38</f>
        <v>6172.6904996251706</v>
      </c>
      <c r="H38" s="10">
        <f t="shared" si="1"/>
        <v>572.69049962517056</v>
      </c>
      <c r="R38" s="12">
        <v>36</v>
      </c>
      <c r="S38" s="10">
        <v>-5433.236564953645</v>
      </c>
      <c r="T38" s="10">
        <v>-5289.7131345976741</v>
      </c>
      <c r="U38" s="10">
        <v>-5150.757199854178</v>
      </c>
      <c r="V38" s="10">
        <v>-5016.7772787412569</v>
      </c>
    </row>
    <row r="39" spans="2:22">
      <c r="B39" s="12">
        <v>37</v>
      </c>
      <c r="C39" s="13">
        <f>'Mortgage Points'!C$11-'Mortgage Points'!C$17</f>
        <v>75.502386605904121</v>
      </c>
      <c r="D39" s="10">
        <f>C39/(1+('Mortgage Points'!C$19/12))^B39</f>
        <v>70.99070348407551</v>
      </c>
      <c r="E39" s="10">
        <f t="shared" si="0"/>
        <v>-2892.9901269029438</v>
      </c>
      <c r="F39" s="12">
        <v>37</v>
      </c>
      <c r="G39" s="9">
        <f>$I$2*(1+('Mortgage Points'!$C$9/12))^F39</f>
        <v>6189.4082030616546</v>
      </c>
      <c r="H39" s="10">
        <f t="shared" si="1"/>
        <v>589.4082030616546</v>
      </c>
      <c r="R39" s="12">
        <v>37</v>
      </c>
      <c r="S39" s="10">
        <v>-5331.1245130745419</v>
      </c>
      <c r="T39" s="10">
        <v>-5184.0838511322727</v>
      </c>
      <c r="U39" s="10">
        <v>-5041.7226173266572</v>
      </c>
      <c r="V39" s="10">
        <v>-4904.4593409504232</v>
      </c>
    </row>
    <row r="40" spans="2:22">
      <c r="B40" s="12">
        <v>38</v>
      </c>
      <c r="C40" s="13">
        <f>'Mortgage Points'!C$11-'Mortgage Points'!C$17</f>
        <v>75.502386605904121</v>
      </c>
      <c r="D40" s="10">
        <f>C40/(1+('Mortgage Points'!C$19/12))^B40</f>
        <v>70.872582513220152</v>
      </c>
      <c r="E40" s="10">
        <f t="shared" si="0"/>
        <v>-2822.1175443897237</v>
      </c>
      <c r="F40" s="12">
        <v>38</v>
      </c>
      <c r="G40" s="9">
        <f>$I$2*(1+('Mortgage Points'!$C$9/12))^F40</f>
        <v>6206.1711836116128</v>
      </c>
      <c r="H40" s="10">
        <f t="shared" si="1"/>
        <v>606.17118361161283</v>
      </c>
      <c r="R40" s="12">
        <v>38</v>
      </c>
      <c r="S40" s="10">
        <v>-5229.6886999496046</v>
      </c>
      <c r="T40" s="10">
        <v>-5079.15409934545</v>
      </c>
      <c r="U40" s="10">
        <v>-4933.4101181271335</v>
      </c>
      <c r="V40" s="10">
        <v>-4792.8852305621776</v>
      </c>
    </row>
    <row r="41" spans="2:22">
      <c r="B41" s="6">
        <v>39</v>
      </c>
      <c r="C41" s="13">
        <f>'Mortgage Points'!C$11-'Mortgage Points'!C$17</f>
        <v>75.502386605904121</v>
      </c>
      <c r="D41" s="10">
        <f>C41/(1+('Mortgage Points'!C$19/12))^B41</f>
        <v>70.754658083081665</v>
      </c>
      <c r="E41" s="10">
        <f t="shared" si="0"/>
        <v>-2751.3628863066419</v>
      </c>
      <c r="F41" s="6">
        <v>39</v>
      </c>
      <c r="G41" s="9">
        <f>$I$2*(1+('Mortgage Points'!$C$9/12))^F41</f>
        <v>6222.9795639005615</v>
      </c>
      <c r="H41" s="10">
        <f t="shared" si="1"/>
        <v>622.97956390056152</v>
      </c>
      <c r="R41" s="6">
        <v>39</v>
      </c>
      <c r="S41" s="10">
        <v>-5128.9246471764882</v>
      </c>
      <c r="T41" s="10">
        <v>-4974.9192465770839</v>
      </c>
      <c r="U41" s="10">
        <v>-4825.8149202468121</v>
      </c>
      <c r="V41" s="10">
        <v>-4682.0500215672319</v>
      </c>
    </row>
    <row r="42" spans="2:22">
      <c r="B42" s="12">
        <v>40</v>
      </c>
      <c r="C42" s="13">
        <f>'Mortgage Points'!C$11-'Mortgage Points'!C$17</f>
        <v>75.502386605904121</v>
      </c>
      <c r="D42" s="10">
        <f>C42/(1+('Mortgage Points'!C$19/12))^B42</f>
        <v>70.63692986663726</v>
      </c>
      <c r="E42" s="10">
        <f t="shared" si="0"/>
        <v>-2680.7259564400047</v>
      </c>
      <c r="F42" s="12">
        <v>40</v>
      </c>
      <c r="G42" s="9">
        <f>$I$2*(1+('Mortgage Points'!$C$9/12))^F42</f>
        <v>6239.8334668861262</v>
      </c>
      <c r="H42" s="10">
        <f t="shared" si="1"/>
        <v>639.83346688612619</v>
      </c>
      <c r="R42" s="12">
        <v>40</v>
      </c>
      <c r="S42" s="10">
        <v>-5028.8279060111408</v>
      </c>
      <c r="T42" s="10">
        <v>-4871.3746908469184</v>
      </c>
      <c r="U42" s="10">
        <v>-4718.9322733458303</v>
      </c>
      <c r="V42" s="10">
        <v>-4571.9488205788748</v>
      </c>
    </row>
    <row r="43" spans="2:22">
      <c r="B43" s="12">
        <v>41</v>
      </c>
      <c r="C43" s="13">
        <f>'Mortgage Points'!C$11-'Mortgage Points'!C$17</f>
        <v>75.502386605904121</v>
      </c>
      <c r="D43" s="10">
        <f>C43/(1+('Mortgage Points'!C$19/12))^B43</f>
        <v>70.519397537408253</v>
      </c>
      <c r="E43" s="10">
        <f t="shared" si="0"/>
        <v>-2610.2065589025965</v>
      </c>
      <c r="F43" s="12">
        <v>41</v>
      </c>
      <c r="G43" s="9">
        <f>$I$2*(1+('Mortgage Points'!$C$9/12))^F43</f>
        <v>6256.733015858943</v>
      </c>
      <c r="H43" s="10">
        <f t="shared" si="1"/>
        <v>656.73301585894296</v>
      </c>
      <c r="R43" s="12">
        <v>41</v>
      </c>
      <c r="S43" s="10">
        <v>-4929.394057171392</v>
      </c>
      <c r="T43" s="10">
        <v>-4768.5158606513896</v>
      </c>
      <c r="U43" s="10">
        <v>-4612.7574585435304</v>
      </c>
      <c r="V43" s="10">
        <v>-4462.5767666169304</v>
      </c>
    </row>
    <row r="44" spans="2:22">
      <c r="B44" s="12">
        <v>42</v>
      </c>
      <c r="C44" s="13">
        <f>'Mortgage Points'!C$11-'Mortgage Points'!C$17</f>
        <v>75.502386605904121</v>
      </c>
      <c r="D44" s="10">
        <f>C44/(1+('Mortgage Points'!C$19/12))^B44</f>
        <v>70.402060769459155</v>
      </c>
      <c r="E44" s="10">
        <f t="shared" si="0"/>
        <v>-2539.8044981331373</v>
      </c>
      <c r="F44" s="12">
        <v>42</v>
      </c>
      <c r="G44" s="9">
        <f>$I$2*(1+('Mortgage Points'!$C$9/12))^F44</f>
        <v>6273.6783344435598</v>
      </c>
      <c r="H44" s="10">
        <f t="shared" si="1"/>
        <v>673.67833444355983</v>
      </c>
      <c r="R44" s="12">
        <v>42</v>
      </c>
      <c r="S44" s="10">
        <v>-4830.6187106418402</v>
      </c>
      <c r="T44" s="10">
        <v>-4666.3382147617922</v>
      </c>
      <c r="U44" s="10">
        <v>-4507.2857882101198</v>
      </c>
      <c r="V44" s="10">
        <v>-4353.929030893145</v>
      </c>
    </row>
    <row r="45" spans="2:22">
      <c r="B45" s="6">
        <v>43</v>
      </c>
      <c r="C45" s="13">
        <f>'Mortgage Points'!C$11-'Mortgage Points'!C$17</f>
        <v>75.502386605904121</v>
      </c>
      <c r="D45" s="10">
        <f>C45/(1+('Mortgage Points'!C$19/12))^B45</f>
        <v>70.284919237396821</v>
      </c>
      <c r="E45" s="10">
        <f t="shared" si="0"/>
        <v>-2469.5195788957403</v>
      </c>
      <c r="F45" s="6">
        <v>43</v>
      </c>
      <c r="G45" s="9">
        <f>$I$2*(1+('Mortgage Points'!$C$9/12))^F45</f>
        <v>6290.6695465993444</v>
      </c>
      <c r="H45" s="10">
        <f t="shared" si="1"/>
        <v>690.66954659934436</v>
      </c>
      <c r="R45" s="6">
        <v>43</v>
      </c>
      <c r="S45" s="10">
        <v>-4732.4975054800334</v>
      </c>
      <c r="T45" s="10">
        <v>-4564.8372420237811</v>
      </c>
      <c r="U45" s="10">
        <v>-4402.5126057597117</v>
      </c>
      <c r="V45" s="10">
        <v>-4246.0008165979943</v>
      </c>
    </row>
    <row r="46" spans="2:22">
      <c r="B46" s="12">
        <v>44</v>
      </c>
      <c r="C46" s="13">
        <f>'Mortgage Points'!C$11-'Mortgage Points'!C$17</f>
        <v>75.502386605904121</v>
      </c>
      <c r="D46" s="10">
        <f>C46/(1+('Mortgage Points'!C$19/12))^B46</f>
        <v>70.167972616369539</v>
      </c>
      <c r="E46" s="10">
        <f t="shared" si="0"/>
        <v>-2399.3516062793706</v>
      </c>
      <c r="F46" s="12">
        <v>44</v>
      </c>
      <c r="G46" s="9">
        <f>$I$2*(1+('Mortgage Points'!$C$9/12))^F46</f>
        <v>6307.706776621385</v>
      </c>
      <c r="H46" s="10">
        <f t="shared" si="1"/>
        <v>707.70677662138496</v>
      </c>
      <c r="R46" s="12">
        <v>44</v>
      </c>
      <c r="S46" s="10">
        <v>-4635.0261096239337</v>
      </c>
      <c r="T46" s="10">
        <v>-4464.008461158207</v>
      </c>
      <c r="U46" s="10">
        <v>-4298.4332854447375</v>
      </c>
      <c r="V46" s="10">
        <v>-4138.7873586889036</v>
      </c>
    </row>
    <row r="47" spans="2:22">
      <c r="B47" s="12">
        <v>45</v>
      </c>
      <c r="C47" s="13">
        <f>'Mortgage Points'!C$11-'Mortgage Points'!C$17</f>
        <v>75.502386605904121</v>
      </c>
      <c r="D47" s="10">
        <f>C47/(1+('Mortgage Points'!C$19/12))^B47</f>
        <v>70.05122058206608</v>
      </c>
      <c r="E47" s="10">
        <f t="shared" si="0"/>
        <v>-2329.3003856973046</v>
      </c>
      <c r="F47" s="12">
        <v>45</v>
      </c>
      <c r="G47" s="9">
        <f>$I$2*(1+('Mortgage Points'!$C$9/12))^F47</f>
        <v>6324.7901491414013</v>
      </c>
      <c r="H47" s="10">
        <f t="shared" si="1"/>
        <v>724.79014914140134</v>
      </c>
      <c r="R47" s="12">
        <v>45</v>
      </c>
      <c r="S47" s="10">
        <v>-4538.2002197006559</v>
      </c>
      <c r="T47" s="10">
        <v>-4363.8474205632656</v>
      </c>
      <c r="U47" s="10">
        <v>-4195.0432321517164</v>
      </c>
      <c r="V47" s="10">
        <v>-4032.2839236798732</v>
      </c>
    </row>
    <row r="48" spans="2:22">
      <c r="B48" s="12">
        <v>46</v>
      </c>
      <c r="C48" s="13">
        <f>'Mortgage Points'!C$11-'Mortgage Points'!C$17</f>
        <v>75.502386605904121</v>
      </c>
      <c r="D48" s="10">
        <f>C48/(1+('Mortgage Points'!C$19/12))^B48</f>
        <v>69.934662810714883</v>
      </c>
      <c r="E48" s="10">
        <f t="shared" si="0"/>
        <v>-2259.3657228865895</v>
      </c>
      <c r="F48" s="12">
        <v>46</v>
      </c>
      <c r="G48" s="9">
        <f>$I$2*(1+('Mortgage Points'!$C$9/12))^F48</f>
        <v>6341.9197891286603</v>
      </c>
      <c r="H48" s="10">
        <f t="shared" si="1"/>
        <v>741.91978912866034</v>
      </c>
      <c r="R48" s="12">
        <v>46</v>
      </c>
      <c r="S48" s="10">
        <v>-4442.015560836473</v>
      </c>
      <c r="T48" s="10">
        <v>-4264.3496981179596</v>
      </c>
      <c r="U48" s="10">
        <v>-4092.3378811983844</v>
      </c>
      <c r="V48" s="10">
        <v>-3926.4858094324923</v>
      </c>
    </row>
    <row r="49" spans="2:22">
      <c r="B49" s="6">
        <v>47</v>
      </c>
      <c r="C49" s="13">
        <f>'Mortgage Points'!C$11-'Mortgage Points'!C$17</f>
        <v>75.502386605904121</v>
      </c>
      <c r="D49" s="10">
        <f>C49/(1+('Mortgage Points'!C$19/12))^B49</f>
        <v>69.818298979083067</v>
      </c>
      <c r="E49" s="10">
        <f t="shared" si="0"/>
        <v>-2189.5474239075065</v>
      </c>
      <c r="F49" s="6">
        <v>47</v>
      </c>
      <c r="G49" s="9">
        <f>$I$2*(1+('Mortgage Points'!$C$9/12))^F49</f>
        <v>6359.0958218908827</v>
      </c>
      <c r="H49" s="10">
        <f t="shared" si="1"/>
        <v>759.09582189088269</v>
      </c>
      <c r="R49" s="6">
        <v>47</v>
      </c>
      <c r="S49" s="10">
        <v>-4346.4678864680791</v>
      </c>
      <c r="T49" s="10">
        <v>-4165.5109009868611</v>
      </c>
      <c r="U49" s="10">
        <v>-3990.3126981321602</v>
      </c>
      <c r="V49" s="10">
        <v>-3821.3883449483387</v>
      </c>
    </row>
    <row r="50" spans="2:22">
      <c r="B50" s="12">
        <v>48</v>
      </c>
      <c r="C50" s="13">
        <f>'Mortgage Points'!C$11-'Mortgage Points'!C$17</f>
        <v>75.502386605904121</v>
      </c>
      <c r="D50" s="10">
        <f>C50/(1+('Mortgage Points'!C$19/12))^B50</f>
        <v>69.702128764475603</v>
      </c>
      <c r="E50" s="10">
        <f t="shared" si="0"/>
        <v>-2119.8452951430309</v>
      </c>
      <c r="F50" s="12">
        <v>48</v>
      </c>
      <c r="G50" s="9">
        <f>$I$2*(1+('Mortgage Points'!$C$9/12))^F50</f>
        <v>6376.3183730751716</v>
      </c>
      <c r="H50" s="10">
        <f t="shared" si="1"/>
        <v>776.31837307517162</v>
      </c>
      <c r="R50" s="12">
        <v>48</v>
      </c>
      <c r="S50" s="10">
        <v>-4251.5529781551049</v>
      </c>
      <c r="T50" s="10">
        <v>-4067.3266654261674</v>
      </c>
      <c r="U50" s="10">
        <v>-3888.9631785299512</v>
      </c>
      <c r="V50" s="10">
        <v>-3716.986890162756</v>
      </c>
    </row>
    <row r="51" spans="2:22">
      <c r="B51" s="12">
        <v>49</v>
      </c>
      <c r="C51" s="13">
        <f>'Mortgage Points'!C$11-'Mortgage Points'!C$17</f>
        <v>75.502386605904121</v>
      </c>
      <c r="D51" s="10">
        <f>C51/(1+('Mortgage Points'!C$19/12))^B51</f>
        <v>69.586151844734374</v>
      </c>
      <c r="E51" s="10">
        <f t="shared" si="0"/>
        <v>-2050.2591432982963</v>
      </c>
      <c r="F51" s="12">
        <v>49</v>
      </c>
      <c r="G51" s="9">
        <f>$I$2*(1+('Mortgage Points'!$C$9/12))^F51</f>
        <v>6393.5875686689169</v>
      </c>
      <c r="H51" s="10">
        <f t="shared" si="1"/>
        <v>793.5875686689169</v>
      </c>
      <c r="R51" s="12">
        <v>49</v>
      </c>
      <c r="S51" s="10">
        <v>-4157.2666453938727</v>
      </c>
      <c r="T51" s="10">
        <v>-3969.7926565910411</v>
      </c>
      <c r="U51" s="10">
        <v>-3788.2848477992798</v>
      </c>
      <c r="V51" s="10">
        <v>-3613.2768357399918</v>
      </c>
    </row>
    <row r="52" spans="2:22">
      <c r="B52" s="12">
        <v>50</v>
      </c>
      <c r="C52" s="13">
        <f>'Mortgage Points'!C$11-'Mortgage Points'!C$17</f>
        <v>75.502386605904121</v>
      </c>
      <c r="D52" s="10">
        <f>C52/(1+('Mortgage Points'!C$19/12))^B52</f>
        <v>69.470367898237313</v>
      </c>
      <c r="E52" s="10">
        <f t="shared" si="0"/>
        <v>-1980.788775400059</v>
      </c>
      <c r="F52" s="12">
        <v>50</v>
      </c>
      <c r="G52" s="9">
        <f>$I$2*(1+('Mortgage Points'!$C$9/12))^F52</f>
        <v>6410.9035350007271</v>
      </c>
      <c r="H52" s="10">
        <f t="shared" si="1"/>
        <v>810.90353500072706</v>
      </c>
      <c r="R52" s="12">
        <v>50</v>
      </c>
      <c r="S52" s="10">
        <v>-4063.6047254323839</v>
      </c>
      <c r="T52" s="10">
        <v>-3872.9045683442268</v>
      </c>
      <c r="U52" s="10">
        <v>-3688.2732609807322</v>
      </c>
      <c r="V52" s="10">
        <v>-3510.2536028696959</v>
      </c>
    </row>
    <row r="53" spans="2:22">
      <c r="B53" s="6">
        <v>51</v>
      </c>
      <c r="C53" s="13">
        <f>'Mortgage Points'!C$11-'Mortgage Points'!C$17</f>
        <v>75.502386605904121</v>
      </c>
      <c r="D53" s="10">
        <f>C53/(1+('Mortgage Points'!C$19/12))^B53</f>
        <v>69.354776603897477</v>
      </c>
      <c r="E53" s="10">
        <f t="shared" si="0"/>
        <v>-1911.4339987961614</v>
      </c>
      <c r="F53" s="6">
        <v>51</v>
      </c>
      <c r="G53" s="9">
        <f>$I$2*(1+('Mortgage Points'!$C$9/12))^F53</f>
        <v>6428.2663987413562</v>
      </c>
      <c r="H53" s="10">
        <f t="shared" si="1"/>
        <v>828.26639874135617</v>
      </c>
      <c r="R53" s="6">
        <v>51</v>
      </c>
      <c r="S53" s="10">
        <v>-3970.5630830865339</v>
      </c>
      <c r="T53" s="10">
        <v>-3776.6581230659344</v>
      </c>
      <c r="U53" s="10">
        <v>-3588.9240025517111</v>
      </c>
      <c r="V53" s="10">
        <v>-3407.9126430647661</v>
      </c>
    </row>
    <row r="54" spans="2:22">
      <c r="B54" s="12">
        <v>52</v>
      </c>
      <c r="C54" s="13">
        <f>'Mortgage Points'!C$11-'Mortgage Points'!C$17</f>
        <v>75.502386605904121</v>
      </c>
      <c r="D54" s="10">
        <f>C54/(1+('Mortgage Points'!C$19/12))^B54</f>
        <v>69.239377641162207</v>
      </c>
      <c r="E54" s="10">
        <f t="shared" si="0"/>
        <v>-1842.1946211549991</v>
      </c>
      <c r="F54" s="12">
        <v>52</v>
      </c>
      <c r="G54" s="9">
        <f>$I$2*(1+('Mortgage Points'!$C$9/12))^F54</f>
        <v>6445.6762869046124</v>
      </c>
      <c r="H54" s="10">
        <f t="shared" si="1"/>
        <v>845.67628690461243</v>
      </c>
      <c r="R54" s="12">
        <v>52</v>
      </c>
      <c r="S54" s="10">
        <v>-3878.1376105575437</v>
      </c>
      <c r="T54" s="10">
        <v>-3681.0490714649818</v>
      </c>
      <c r="U54" s="10">
        <v>-3490.2326862314917</v>
      </c>
      <c r="V54" s="10">
        <v>-3306.2494379605314</v>
      </c>
    </row>
    <row r="55" spans="2:22">
      <c r="B55" s="12">
        <v>53</v>
      </c>
      <c r="C55" s="13">
        <f>'Mortgage Points'!C$11-'Mortgage Points'!C$17</f>
        <v>75.502386605904121</v>
      </c>
      <c r="D55" s="10">
        <f>C55/(1+('Mortgage Points'!C$19/12))^B55</f>
        <v>69.124170690012178</v>
      </c>
      <c r="E55" s="10">
        <f t="shared" si="0"/>
        <v>-1773.0704504649871</v>
      </c>
      <c r="F55" s="12">
        <v>53</v>
      </c>
      <c r="G55" s="9">
        <f>$I$2*(1+('Mortgage Points'!$C$9/12))^F55</f>
        <v>6463.133326848314</v>
      </c>
      <c r="H55" s="10">
        <f t="shared" si="1"/>
        <v>863.13332684831403</v>
      </c>
      <c r="R55" s="12">
        <v>53</v>
      </c>
      <c r="S55" s="10">
        <v>-3786.3242272506</v>
      </c>
      <c r="T55" s="10">
        <v>-3586.0731923911881</v>
      </c>
      <c r="U55" s="10">
        <v>-3392.1949547875652</v>
      </c>
      <c r="V55" s="10">
        <v>-3205.259499115265</v>
      </c>
    </row>
    <row r="56" spans="2:22">
      <c r="B56" s="12">
        <v>54</v>
      </c>
      <c r="C56" s="13">
        <f>'Mortgage Points'!C$11-'Mortgage Points'!C$17</f>
        <v>75.502386605904121</v>
      </c>
      <c r="D56" s="10">
        <f>C56/(1+('Mortgage Points'!C$19/12))^B56</f>
        <v>69.009155430960575</v>
      </c>
      <c r="E56" s="10">
        <f t="shared" si="0"/>
        <v>-1704.0612950340264</v>
      </c>
      <c r="F56" s="12">
        <v>54</v>
      </c>
      <c r="G56" s="9">
        <f>$I$2*(1+('Mortgage Points'!$C$9/12))^F56</f>
        <v>6480.6376462751932</v>
      </c>
      <c r="H56" s="10">
        <f t="shared" si="1"/>
        <v>880.63764627519322</v>
      </c>
      <c r="R56" s="12">
        <v>54</v>
      </c>
      <c r="S56" s="10">
        <v>-3695.1188795946955</v>
      </c>
      <c r="T56" s="10">
        <v>-3491.7262926490084</v>
      </c>
      <c r="U56" s="10">
        <v>-3294.806479843267</v>
      </c>
      <c r="V56" s="10">
        <v>-3104.9383678120203</v>
      </c>
    </row>
    <row r="57" spans="2:22">
      <c r="B57" s="6">
        <v>55</v>
      </c>
      <c r="C57" s="13">
        <f>'Mortgage Points'!C$11-'Mortgage Points'!C$17</f>
        <v>75.502386605904121</v>
      </c>
      <c r="D57" s="10">
        <f>C57/(1+('Mortgage Points'!C$19/12))^B57</f>
        <v>68.894331545052154</v>
      </c>
      <c r="E57" s="10">
        <f t="shared" si="0"/>
        <v>-1635.1669634889743</v>
      </c>
      <c r="F57" s="6">
        <v>55</v>
      </c>
      <c r="G57" s="9">
        <f>$I$2*(1+('Mortgage Points'!$C$9/12))^F57</f>
        <v>6498.1893732338558</v>
      </c>
      <c r="H57" s="10">
        <f t="shared" si="1"/>
        <v>898.1893732338558</v>
      </c>
      <c r="R57" s="6">
        <v>55</v>
      </c>
      <c r="S57" s="10">
        <v>-3604.5175408636646</v>
      </c>
      <c r="T57" s="10">
        <v>-3398.0042068124062</v>
      </c>
      <c r="U57" s="10">
        <v>-3198.0629616866795</v>
      </c>
      <c r="V57" s="10">
        <v>-3005.2816148617771</v>
      </c>
    </row>
    <row r="58" spans="2:22">
      <c r="B58" s="12">
        <v>56</v>
      </c>
      <c r="C58" s="13">
        <f>'Mortgage Points'!C$11-'Mortgage Points'!C$17</f>
        <v>75.502386605904121</v>
      </c>
      <c r="D58" s="10">
        <f>C58/(1+('Mortgage Points'!C$19/12))^B58</f>
        <v>68.779698713862359</v>
      </c>
      <c r="E58" s="10">
        <f t="shared" si="0"/>
        <v>-1566.3872647751118</v>
      </c>
      <c r="F58" s="12">
        <v>56</v>
      </c>
      <c r="G58" s="9">
        <f>$I$2*(1+('Mortgage Points'!$C$9/12))^F58</f>
        <v>6515.7886361196979</v>
      </c>
      <c r="H58" s="10">
        <f t="shared" si="1"/>
        <v>915.78863611969791</v>
      </c>
      <c r="R58" s="12">
        <v>56</v>
      </c>
      <c r="S58" s="10">
        <v>-3514.5162109984021</v>
      </c>
      <c r="T58" s="10">
        <v>-3304.902797040947</v>
      </c>
      <c r="U58" s="10">
        <v>-3101.9601290807977</v>
      </c>
      <c r="V58" s="10">
        <v>-2906.2848404078932</v>
      </c>
    </row>
    <row r="59" spans="2:22">
      <c r="B59" s="12">
        <v>57</v>
      </c>
      <c r="C59" s="13">
        <f>'Mortgage Points'!C$11-'Mortgage Points'!C$17</f>
        <v>75.502386605904121</v>
      </c>
      <c r="D59" s="10">
        <f>C59/(1+('Mortgage Points'!C$19/12))^B59</f>
        <v>68.665256619496546</v>
      </c>
      <c r="E59" s="10">
        <f t="shared" si="0"/>
        <v>-1497.7220081556152</v>
      </c>
      <c r="F59" s="12">
        <v>57</v>
      </c>
      <c r="G59" s="9">
        <f>$I$2*(1+('Mortgage Points'!$C$9/12))^F59</f>
        <v>6533.4355636758555</v>
      </c>
      <c r="H59" s="10">
        <f t="shared" si="1"/>
        <v>933.43556367585552</v>
      </c>
      <c r="R59" s="12">
        <v>57</v>
      </c>
      <c r="S59" s="10">
        <v>-3425.1109164302607</v>
      </c>
      <c r="T59" s="10">
        <v>-3212.4179528971135</v>
      </c>
      <c r="U59" s="10">
        <v>-3006.4937390749551</v>
      </c>
      <c r="V59" s="10">
        <v>-2807.9436737318497</v>
      </c>
    </row>
    <row r="60" spans="2:22">
      <c r="B60" s="12">
        <v>58</v>
      </c>
      <c r="C60" s="13">
        <f>'Mortgage Points'!C$11-'Mortgage Points'!C$17</f>
        <v>75.502386605904121</v>
      </c>
      <c r="D60" s="10">
        <f>C60/(1+('Mortgage Points'!C$19/12))^B60</f>
        <v>68.551004944588897</v>
      </c>
      <c r="E60" s="10">
        <f t="shared" si="0"/>
        <v>-1429.1710032110263</v>
      </c>
      <c r="F60" s="12">
        <v>58</v>
      </c>
      <c r="G60" s="9">
        <f>$I$2*(1+('Mortgage Points'!$C$9/12))^F60</f>
        <v>6551.1302849941449</v>
      </c>
      <c r="H60" s="10">
        <f t="shared" si="1"/>
        <v>951.13028499414486</v>
      </c>
      <c r="R60" s="12">
        <v>58</v>
      </c>
      <c r="S60" s="10">
        <v>-3336.2977099056166</v>
      </c>
      <c r="T60" s="10">
        <v>-3120.5455911648287</v>
      </c>
      <c r="U60" s="10">
        <v>-2911.6595768174957</v>
      </c>
      <c r="V60" s="10">
        <v>-2710.2537730602835</v>
      </c>
    </row>
    <row r="61" spans="2:22">
      <c r="B61" s="6">
        <v>59</v>
      </c>
      <c r="C61" s="13">
        <f>'Mortgage Points'!C$11-'Mortgage Points'!C$17</f>
        <v>75.502386605904121</v>
      </c>
      <c r="D61" s="10">
        <f>C61/(1+('Mortgage Points'!C$19/12))^B61</f>
        <v>68.436943372301712</v>
      </c>
      <c r="E61" s="10">
        <f t="shared" si="0"/>
        <v>-1360.7340598387245</v>
      </c>
      <c r="F61" s="6">
        <v>59</v>
      </c>
      <c r="G61" s="9">
        <f>$I$2*(1+('Mortgage Points'!$C$9/12))^F61</f>
        <v>6568.8729295160028</v>
      </c>
      <c r="H61" s="10">
        <f t="shared" si="1"/>
        <v>968.87292951600284</v>
      </c>
      <c r="R61" s="6">
        <v>59</v>
      </c>
      <c r="S61" s="10">
        <v>-3248.0726703115993</v>
      </c>
      <c r="T61" s="10">
        <v>-3029.2816556691814</v>
      </c>
      <c r="U61" s="10">
        <v>-2817.4534553696881</v>
      </c>
      <c r="V61" s="10">
        <v>-2613.2108253732972</v>
      </c>
    </row>
    <row r="62" spans="2:22">
      <c r="B62" s="12">
        <v>60</v>
      </c>
      <c r="C62" s="13">
        <f>'Mortgage Points'!C$11-'Mortgage Points'!C$17</f>
        <v>75.502386605904121</v>
      </c>
      <c r="D62" s="10">
        <f>C62/(1+('Mortgage Points'!C$19/12))^B62</f>
        <v>68.323071586324517</v>
      </c>
      <c r="E62" s="10">
        <f t="shared" si="0"/>
        <v>-1292.4109882524001</v>
      </c>
      <c r="F62" s="12">
        <v>60</v>
      </c>
      <c r="G62" s="9">
        <f>$I$2*(1+('Mortgage Points'!$C$9/12))^F62</f>
        <v>6586.6636270334429</v>
      </c>
      <c r="H62" s="10">
        <f t="shared" si="1"/>
        <v>986.66362703344294</v>
      </c>
      <c r="R62" s="12">
        <v>60</v>
      </c>
      <c r="S62" s="10">
        <v>-3160.4319025029731</v>
      </c>
      <c r="T62" s="10">
        <v>-2938.6221170973463</v>
      </c>
      <c r="U62" s="10">
        <v>-2723.8712155208727</v>
      </c>
      <c r="V62" s="10">
        <v>-2516.8105462140393</v>
      </c>
    </row>
    <row r="63" spans="2:22">
      <c r="B63" s="12">
        <v>61</v>
      </c>
      <c r="C63" s="13">
        <f>'Mortgage Points'!C$11-'Mortgage Points'!C$17</f>
        <v>75.502386605904121</v>
      </c>
      <c r="D63" s="10">
        <f>C63/(1+('Mortgage Points'!C$19/12))^B63</f>
        <v>68.209389270873046</v>
      </c>
      <c r="E63" s="10">
        <f t="shared" si="0"/>
        <v>-1224.201598981527</v>
      </c>
      <c r="F63" s="12">
        <v>61</v>
      </c>
      <c r="G63" s="9">
        <f>$I$2*(1+('Mortgage Points'!$C$9/12))^F63</f>
        <v>6604.5025076899929</v>
      </c>
      <c r="H63" s="10">
        <f t="shared" si="1"/>
        <v>1004.5025076899929</v>
      </c>
      <c r="R63" s="12">
        <v>61</v>
      </c>
      <c r="S63" s="10">
        <v>-3073.3715371301655</v>
      </c>
      <c r="T63" s="10">
        <v>-2848.5629728206891</v>
      </c>
      <c r="U63" s="10">
        <v>-2630.908725604831</v>
      </c>
      <c r="V63" s="10">
        <v>-2421.0486794995445</v>
      </c>
    </row>
    <row r="64" spans="2:22">
      <c r="B64" s="12">
        <v>62</v>
      </c>
      <c r="C64" s="13">
        <f>'Mortgage Points'!C$11-'Mortgage Points'!C$17</f>
        <v>75.502386605904121</v>
      </c>
      <c r="D64" s="10">
        <f>C64/(1+('Mortgage Points'!C$19/12))^B64</f>
        <v>68.095896110688557</v>
      </c>
      <c r="E64" s="10">
        <f t="shared" si="0"/>
        <v>-1156.1057028708385</v>
      </c>
      <c r="F64" s="12">
        <v>62</v>
      </c>
      <c r="G64" s="9">
        <f>$I$2*(1+('Mortgage Points'!$C$9/12))^F64</f>
        <v>6622.3897019816541</v>
      </c>
      <c r="H64" s="10">
        <f t="shared" si="1"/>
        <v>1022.3897019816541</v>
      </c>
      <c r="R64" s="12">
        <v>62</v>
      </c>
      <c r="S64" s="10">
        <v>-2986.8877304684361</v>
      </c>
      <c r="T64" s="10">
        <v>-2759.1002467180492</v>
      </c>
      <c r="U64" s="10">
        <v>-2538.5618813173724</v>
      </c>
      <c r="V64" s="10">
        <v>-2325.9209973328279</v>
      </c>
    </row>
    <row r="65" spans="2:22">
      <c r="B65" s="6">
        <v>63</v>
      </c>
      <c r="C65" s="13">
        <f>'Mortgage Points'!C$11-'Mortgage Points'!C$17</f>
        <v>75.502386605904121</v>
      </c>
      <c r="D65" s="10">
        <f>C65/(1+('Mortgage Points'!C$19/12))^B65</f>
        <v>67.98259179103681</v>
      </c>
      <c r="E65" s="10">
        <f t="shared" si="0"/>
        <v>-1088.1231110798017</v>
      </c>
      <c r="F65" s="6">
        <v>63</v>
      </c>
      <c r="G65" s="9">
        <f>$I$2*(1+('Mortgage Points'!$C$9/12))^F65</f>
        <v>6640.3253407578532</v>
      </c>
      <c r="H65" s="10">
        <f t="shared" si="1"/>
        <v>1040.3253407578532</v>
      </c>
      <c r="R65" s="6">
        <v>63</v>
      </c>
      <c r="S65" s="10">
        <v>-2900.976664248175</v>
      </c>
      <c r="T65" s="10">
        <v>-2670.229989000195</v>
      </c>
      <c r="U65" s="10">
        <v>-2446.8266055351287</v>
      </c>
      <c r="V65" s="10">
        <v>-2231.423299816222</v>
      </c>
    </row>
    <row r="66" spans="2:22">
      <c r="B66" s="12">
        <v>64</v>
      </c>
      <c r="C66" s="13">
        <f>'Mortgage Points'!C$11-'Mortgage Points'!C$17</f>
        <v>75.502386605904121</v>
      </c>
      <c r="D66" s="10">
        <f>C66/(1+('Mortgage Points'!C$19/12))^B66</f>
        <v>67.869475997707298</v>
      </c>
      <c r="E66" s="10">
        <f t="shared" si="0"/>
        <v>-1020.2536350820944</v>
      </c>
      <c r="F66" s="12">
        <v>64</v>
      </c>
      <c r="G66" s="9">
        <f>$I$2*(1+('Mortgage Points'!$C$9/12))^F66</f>
        <v>6658.3095552224049</v>
      </c>
      <c r="H66" s="10">
        <f t="shared" si="1"/>
        <v>1058.3095552224049</v>
      </c>
      <c r="R66" s="12">
        <v>64</v>
      </c>
      <c r="S66" s="10">
        <v>-2815.6345454863263</v>
      </c>
      <c r="T66" s="10">
        <v>-2581.9482760354394</v>
      </c>
      <c r="U66" s="10">
        <v>-2355.6988481355488</v>
      </c>
      <c r="V66" s="10">
        <v>-2137.5514148659513</v>
      </c>
    </row>
    <row r="67" spans="2:22">
      <c r="B67" s="12">
        <v>65</v>
      </c>
      <c r="C67" s="13">
        <f>'Mortgage Points'!C$11-'Mortgage Points'!C$17</f>
        <v>75.502386605904121</v>
      </c>
      <c r="D67" s="10">
        <f>C67/(1+('Mortgage Points'!C$19/12))^B67</f>
        <v>67.756548417012269</v>
      </c>
      <c r="E67" s="10">
        <f t="shared" ref="E67:E130" si="2">E66+D67</f>
        <v>-952.49708666508218</v>
      </c>
      <c r="F67" s="12">
        <v>65</v>
      </c>
      <c r="G67" s="9">
        <f>$I$2*(1+('Mortgage Points'!$C$9/12))^F67</f>
        <v>6676.3424769344656</v>
      </c>
      <c r="H67" s="10">
        <f t="shared" ref="H67:H130" si="3">G67-$I$2</f>
        <v>1076.3424769344656</v>
      </c>
      <c r="R67" s="12">
        <v>65</v>
      </c>
      <c r="S67" s="10">
        <v>-2730.8576063189271</v>
      </c>
      <c r="T67" s="10">
        <v>-2494.2512101764105</v>
      </c>
      <c r="U67" s="10">
        <v>-2265.1745858180852</v>
      </c>
      <c r="V67" s="10">
        <v>-2044.3011980279339</v>
      </c>
    </row>
    <row r="68" spans="2:22">
      <c r="B68" s="12">
        <v>66</v>
      </c>
      <c r="C68" s="13">
        <f>'Mortgage Points'!C$11-'Mortgage Points'!C$17</f>
        <v>75.502386605904121</v>
      </c>
      <c r="D68" s="10">
        <f>C68/(1+('Mortgage Points'!C$19/12))^B68</f>
        <v>67.643808735785967</v>
      </c>
      <c r="E68" s="10">
        <f t="shared" si="2"/>
        <v>-884.85327792929615</v>
      </c>
      <c r="F68" s="12">
        <v>66</v>
      </c>
      <c r="G68" s="9">
        <f>$I$2*(1+('Mortgage Points'!$C$9/12))^F68</f>
        <v>6694.4242378094978</v>
      </c>
      <c r="H68" s="10">
        <f t="shared" si="3"/>
        <v>1094.4242378094978</v>
      </c>
      <c r="R68" s="12">
        <v>66</v>
      </c>
      <c r="S68" s="10">
        <v>-2646.6421038347553</v>
      </c>
      <c r="T68" s="10">
        <v>-2407.1349195879711</v>
      </c>
      <c r="U68" s="10">
        <v>-2175.2498219265653</v>
      </c>
      <c r="V68" s="10">
        <v>-1951.668532294804</v>
      </c>
    </row>
    <row r="69" spans="2:22">
      <c r="B69" s="6">
        <v>67</v>
      </c>
      <c r="C69" s="13">
        <f>'Mortgage Points'!C$11-'Mortgage Points'!C$17</f>
        <v>75.502386605904121</v>
      </c>
      <c r="D69" s="10">
        <f>C69/(1+('Mortgage Points'!C$19/12))^B69</f>
        <v>67.531256641383663</v>
      </c>
      <c r="E69" s="10">
        <f t="shared" si="2"/>
        <v>-817.32202128791255</v>
      </c>
      <c r="F69" s="6">
        <v>67</v>
      </c>
      <c r="G69" s="9">
        <f>$I$2*(1+('Mortgage Points'!$C$9/12))^F69</f>
        <v>6712.5549701202308</v>
      </c>
      <c r="H69" s="10">
        <f t="shared" si="3"/>
        <v>1112.5549701202308</v>
      </c>
      <c r="R69" s="6">
        <v>67</v>
      </c>
      <c r="S69" s="10">
        <v>-2562.9843199100815</v>
      </c>
      <c r="T69" s="10">
        <v>-2320.5955580762766</v>
      </c>
      <c r="U69" s="10">
        <v>-2085.9205862727376</v>
      </c>
      <c r="V69" s="10">
        <v>-1859.6493279241452</v>
      </c>
    </row>
    <row r="70" spans="2:22">
      <c r="B70" s="12">
        <v>68</v>
      </c>
      <c r="C70" s="13">
        <f>'Mortgage Points'!C$11-'Mortgage Points'!C$17</f>
        <v>75.502386605904121</v>
      </c>
      <c r="D70" s="10">
        <f>C70/(1+('Mortgage Points'!C$19/12))^B70</f>
        <v>67.418891821680859</v>
      </c>
      <c r="E70" s="10">
        <f t="shared" si="2"/>
        <v>-749.90312946623169</v>
      </c>
      <c r="F70" s="12">
        <v>68</v>
      </c>
      <c r="G70" s="9">
        <f>$I$2*(1+('Mortgage Points'!$C$9/12))^F70</f>
        <v>6730.7348064976413</v>
      </c>
      <c r="H70" s="10">
        <f t="shared" si="3"/>
        <v>1130.7348064976413</v>
      </c>
      <c r="R70" s="12">
        <v>68</v>
      </c>
      <c r="S70" s="10">
        <v>-2479.8805610445115</v>
      </c>
      <c r="T70" s="10">
        <v>-2234.629304918964</v>
      </c>
      <c r="U70" s="10">
        <v>-1997.182934960988</v>
      </c>
      <c r="V70" s="10">
        <v>-1768.2395222579278</v>
      </c>
    </row>
    <row r="71" spans="2:22">
      <c r="B71" s="12">
        <v>69</v>
      </c>
      <c r="C71" s="13">
        <f>'Mortgage Points'!C$11-'Mortgage Points'!C$17</f>
        <v>75.502386605904121</v>
      </c>
      <c r="D71" s="10">
        <f>C71/(1+('Mortgage Points'!C$19/12))^B71</f>
        <v>67.306713965072404</v>
      </c>
      <c r="E71" s="10">
        <f t="shared" si="2"/>
        <v>-682.5964155011593</v>
      </c>
      <c r="F71" s="12">
        <v>69</v>
      </c>
      <c r="G71" s="9">
        <f>$I$2*(1+('Mortgage Points'!$C$9/12))^F71</f>
        <v>6748.9638799319055</v>
      </c>
      <c r="H71" s="10">
        <f t="shared" si="3"/>
        <v>1148.9638799319055</v>
      </c>
      <c r="R71" s="12">
        <v>69</v>
      </c>
      <c r="S71" s="10">
        <v>-2397.3271581979188</v>
      </c>
      <c r="T71" s="10">
        <v>-2149.2323646964683</v>
      </c>
      <c r="U71" s="10">
        <v>-1909.0329502142167</v>
      </c>
      <c r="V71" s="10">
        <v>-1677.4350795431424</v>
      </c>
    </row>
    <row r="72" spans="2:22">
      <c r="B72" s="12">
        <v>70</v>
      </c>
      <c r="C72" s="13">
        <f>'Mortgage Points'!C$11-'Mortgage Points'!C$17</f>
        <v>75.502386605904121</v>
      </c>
      <c r="D72" s="10">
        <f>C72/(1+('Mortgage Points'!C$19/12))^B72</f>
        <v>67.194722760471606</v>
      </c>
      <c r="E72" s="10">
        <f t="shared" si="2"/>
        <v>-615.40169274068774</v>
      </c>
      <c r="F72" s="12">
        <v>70</v>
      </c>
      <c r="G72" s="9">
        <f>$I$2*(1+('Mortgage Points'!$C$9/12))^F72</f>
        <v>6767.2423237733874</v>
      </c>
      <c r="H72" s="10">
        <f t="shared" si="3"/>
        <v>1167.2423237733874</v>
      </c>
      <c r="R72" s="12">
        <v>70</v>
      </c>
      <c r="S72" s="10">
        <v>-2315.320466628456</v>
      </c>
      <c r="T72" s="10">
        <v>-2064.4009671244526</v>
      </c>
      <c r="U72" s="10">
        <v>-1821.4667402008679</v>
      </c>
      <c r="V72" s="10">
        <v>-1587.2319907536203</v>
      </c>
    </row>
    <row r="73" spans="2:22">
      <c r="B73" s="6">
        <v>71</v>
      </c>
      <c r="C73" s="13">
        <f>'Mortgage Points'!C$11-'Mortgage Points'!C$17</f>
        <v>75.502386605904121</v>
      </c>
      <c r="D73" s="10">
        <f>C73/(1+('Mortgage Points'!C$19/12))^B73</f>
        <v>67.082917897309429</v>
      </c>
      <c r="E73" s="10">
        <f t="shared" si="2"/>
        <v>-548.31877484337826</v>
      </c>
      <c r="F73" s="6">
        <v>71</v>
      </c>
      <c r="G73" s="9">
        <f>$I$2*(1+('Mortgage Points'!$C$9/12))^F73</f>
        <v>6785.5702717336071</v>
      </c>
      <c r="H73" s="10">
        <f t="shared" si="3"/>
        <v>1185.5702717336071</v>
      </c>
      <c r="R73" s="6">
        <v>71</v>
      </c>
      <c r="S73" s="10">
        <v>-2233.8568657316387</v>
      </c>
      <c r="T73" s="10">
        <v>-1980.1313668873509</v>
      </c>
      <c r="U73" s="10">
        <v>-1734.4804388631042</v>
      </c>
      <c r="V73" s="10">
        <v>-1497.6262734130355</v>
      </c>
    </row>
    <row r="74" spans="2:22">
      <c r="B74" s="12">
        <v>72</v>
      </c>
      <c r="C74" s="13">
        <f>'Mortgage Points'!C$11-'Mortgage Points'!C$17</f>
        <v>75.502386605904121</v>
      </c>
      <c r="D74" s="10">
        <f>C74/(1+('Mortgage Points'!C$19/12))^B74</f>
        <v>66.971299065533515</v>
      </c>
      <c r="E74" s="10">
        <f t="shared" si="2"/>
        <v>-481.34747577784475</v>
      </c>
      <c r="F74" s="12">
        <v>72</v>
      </c>
      <c r="G74" s="9">
        <f>$I$2*(1+('Mortgage Points'!$C$9/12))^F74</f>
        <v>6803.947857886219</v>
      </c>
      <c r="H74" s="10">
        <f t="shared" si="3"/>
        <v>1203.947857886219</v>
      </c>
      <c r="R74" s="12">
        <v>72</v>
      </c>
      <c r="S74" s="10">
        <v>-2152.9327588804954</v>
      </c>
      <c r="T74" s="10">
        <v>-1896.4198434730113</v>
      </c>
      <c r="U74" s="10">
        <v>-1648.0702057461203</v>
      </c>
      <c r="V74" s="10">
        <v>-1408.6139714190772</v>
      </c>
    </row>
    <row r="75" spans="2:22">
      <c r="B75" s="12">
        <v>73</v>
      </c>
      <c r="C75" s="13">
        <f>'Mortgage Points'!C$11-'Mortgage Points'!C$17</f>
        <v>75.502386605904121</v>
      </c>
      <c r="D75" s="10">
        <f>C75/(1+('Mortgage Points'!C$19/12))^B75</f>
        <v>66.859865955607503</v>
      </c>
      <c r="E75" s="10">
        <f t="shared" si="2"/>
        <v>-414.48760982223723</v>
      </c>
      <c r="F75" s="12">
        <v>73</v>
      </c>
      <c r="G75" s="9">
        <f>$I$2*(1+('Mortgage Points'!$C$9/12))^F75</f>
        <v>6822.3752166679942</v>
      </c>
      <c r="H75" s="10">
        <f t="shared" si="3"/>
        <v>1222.3752166679942</v>
      </c>
      <c r="R75" s="12">
        <v>73</v>
      </c>
      <c r="S75" s="10">
        <v>-2072.5445732667768</v>
      </c>
      <c r="T75" s="10">
        <v>-1813.2627010084357</v>
      </c>
      <c r="U75" s="10">
        <v>-1562.2322258285867</v>
      </c>
      <c r="V75" s="10">
        <v>-1320.1911548687874</v>
      </c>
    </row>
    <row r="76" spans="2:22">
      <c r="B76" s="12">
        <v>74</v>
      </c>
      <c r="C76" s="13">
        <f>'Mortgage Points'!C$11-'Mortgage Points'!C$17</f>
        <v>75.502386605904121</v>
      </c>
      <c r="D76" s="10">
        <f>C76/(1+('Mortgage Points'!C$19/12))^B76</f>
        <v>66.748618258509993</v>
      </c>
      <c r="E76" s="10">
        <f t="shared" si="2"/>
        <v>-347.73899156372727</v>
      </c>
      <c r="F76" s="12">
        <v>74</v>
      </c>
      <c r="G76" s="9">
        <f>$I$2*(1+('Mortgage Points'!$C$9/12))^F76</f>
        <v>6840.8524828798027</v>
      </c>
      <c r="H76" s="10">
        <f t="shared" si="3"/>
        <v>1240.8524828798027</v>
      </c>
      <c r="R76" s="12">
        <v>74</v>
      </c>
      <c r="S76" s="10">
        <v>-1992.6887597432153</v>
      </c>
      <c r="T76" s="10">
        <v>-1730.6562680966056</v>
      </c>
      <c r="U76" s="10">
        <v>-1476.9627093542156</v>
      </c>
      <c r="V76" s="10">
        <v>-1232.3539198850558</v>
      </c>
    </row>
    <row r="77" spans="2:22">
      <c r="B77" s="6">
        <v>75</v>
      </c>
      <c r="C77" s="13">
        <f>'Mortgage Points'!C$11-'Mortgage Points'!C$17</f>
        <v>75.502386605904121</v>
      </c>
      <c r="D77" s="10">
        <f>C77/(1+('Mortgage Points'!C$19/12))^B77</f>
        <v>66.637555665733757</v>
      </c>
      <c r="E77" s="10">
        <f t="shared" si="2"/>
        <v>-281.1014358979935</v>
      </c>
      <c r="F77" s="6">
        <v>75</v>
      </c>
      <c r="G77" s="9">
        <f>$I$2*(1+('Mortgage Points'!$C$9/12))^F77</f>
        <v>6859.3797916876028</v>
      </c>
      <c r="H77" s="10">
        <f t="shared" si="3"/>
        <v>1259.3797916876028</v>
      </c>
      <c r="R77" s="6">
        <v>75</v>
      </c>
      <c r="S77" s="10">
        <v>-1913.3617926668298</v>
      </c>
      <c r="T77" s="10">
        <v>-1648.5968976543902</v>
      </c>
      <c r="U77" s="10">
        <v>-1392.2578916644429</v>
      </c>
      <c r="V77" s="10">
        <v>-1145.0983884442628</v>
      </c>
    </row>
    <row r="78" spans="2:22">
      <c r="B78" s="12">
        <v>76</v>
      </c>
      <c r="C78" s="13">
        <f>'Mortgage Points'!C$11-'Mortgage Points'!C$17</f>
        <v>75.502386605904121</v>
      </c>
      <c r="D78" s="10">
        <f>C78/(1+('Mortgage Points'!C$19/12))^B78</f>
        <v>66.526677869284953</v>
      </c>
      <c r="E78" s="10">
        <f t="shared" si="2"/>
        <v>-214.57475802870854</v>
      </c>
      <c r="F78" s="12">
        <v>76</v>
      </c>
      <c r="G78" s="9">
        <f>$I$2*(1+('Mortgage Points'!$C$9/12))^F78</f>
        <v>6877.957278623423</v>
      </c>
      <c r="H78" s="10">
        <f t="shared" si="3"/>
        <v>1277.957278623423</v>
      </c>
      <c r="R78" s="12">
        <v>76</v>
      </c>
      <c r="S78" s="10">
        <v>-1834.560169743268</v>
      </c>
      <c r="T78" s="10">
        <v>-1567.0809667515273</v>
      </c>
      <c r="U78" s="10">
        <v>-1308.1140330322185</v>
      </c>
      <c r="V78" s="10">
        <v>-1058.4207082050646</v>
      </c>
    </row>
    <row r="79" spans="2:22">
      <c r="B79" s="12">
        <v>77</v>
      </c>
      <c r="C79" s="13">
        <f>'Mortgage Points'!C$11-'Mortgage Points'!C$17</f>
        <v>75.502386605904121</v>
      </c>
      <c r="D79" s="10">
        <f>C79/(1+('Mortgage Points'!C$19/12))^B79</f>
        <v>66.415984561682137</v>
      </c>
      <c r="E79" s="10">
        <f t="shared" si="2"/>
        <v>-148.15877346702641</v>
      </c>
      <c r="F79" s="12">
        <v>77</v>
      </c>
      <c r="G79" s="9">
        <f>$I$2*(1+('Mortgage Points'!$C$9/12))^F79</f>
        <v>6896.5850795863626</v>
      </c>
      <c r="H79" s="10">
        <f t="shared" si="3"/>
        <v>1296.5850795863626</v>
      </c>
      <c r="R79" s="12">
        <v>77</v>
      </c>
      <c r="S79" s="10">
        <v>-1756.2804118721801</v>
      </c>
      <c r="T79" s="10">
        <v>-1486.10487645067</v>
      </c>
      <c r="U79" s="10">
        <v>-1224.5274184968962</v>
      </c>
      <c r="V79" s="10">
        <v>-972.31705233831121</v>
      </c>
    </row>
    <row r="80" spans="2:22">
      <c r="B80" s="12">
        <v>78</v>
      </c>
      <c r="C80" s="13">
        <f>'Mortgage Points'!C$11-'Mortgage Points'!C$17</f>
        <v>75.502386605904121</v>
      </c>
      <c r="D80" s="10">
        <f>C80/(1+('Mortgage Points'!C$19/12))^B80</f>
        <v>66.305475435955543</v>
      </c>
      <c r="E80" s="10">
        <f t="shared" si="2"/>
        <v>-81.853298031070864</v>
      </c>
      <c r="F80" s="12">
        <v>78</v>
      </c>
      <c r="G80" s="9">
        <f>$I$2*(1+('Mortgage Points'!$C$9/12))^F80</f>
        <v>6915.2633308435761</v>
      </c>
      <c r="H80" s="10">
        <f t="shared" si="3"/>
        <v>1315.2633308435761</v>
      </c>
      <c r="R80" s="12">
        <v>78</v>
      </c>
      <c r="S80" s="10">
        <v>-1678.519062993616</v>
      </c>
      <c r="T80" s="10">
        <v>-1405.6650516484938</v>
      </c>
      <c r="U80" s="10">
        <v>-1141.4943577002184</v>
      </c>
      <c r="V80" s="10">
        <v>-886.78361935809266</v>
      </c>
    </row>
    <row r="81" spans="2:22">
      <c r="B81" s="6">
        <v>79</v>
      </c>
      <c r="C81" s="13">
        <f>'Mortgage Points'!C$11-'Mortgage Points'!C$17</f>
        <v>75.502386605904121</v>
      </c>
      <c r="D81" s="10">
        <f>C81/(1+('Mortgage Points'!C$19/12))^B81</f>
        <v>66.195150185646128</v>
      </c>
      <c r="E81" s="10">
        <f t="shared" si="2"/>
        <v>-15.658147845424736</v>
      </c>
      <c r="F81" s="6">
        <v>79</v>
      </c>
      <c r="G81" s="9">
        <f>$I$2*(1+('Mortgage Points'!$C$9/12))^F81</f>
        <v>6933.9921690312767</v>
      </c>
      <c r="H81" s="10">
        <f t="shared" si="3"/>
        <v>1333.9921690312767</v>
      </c>
      <c r="R81" s="6">
        <v>79</v>
      </c>
      <c r="S81" s="10">
        <v>-1601.2726899354398</v>
      </c>
      <c r="T81" s="10">
        <v>-1325.7579409178552</v>
      </c>
      <c r="U81" s="10">
        <v>-1059.0111847233861</v>
      </c>
      <c r="V81" s="10">
        <v>-801.81663295390206</v>
      </c>
    </row>
    <row r="82" spans="2:22">
      <c r="B82" s="12">
        <v>80</v>
      </c>
      <c r="C82" s="13">
        <f>'Mortgage Points'!C$11-'Mortgage Points'!C$17</f>
        <v>75.502386605904121</v>
      </c>
      <c r="D82" s="10">
        <f>C82/(1+('Mortgage Points'!C$19/12))^B82</f>
        <v>66.085008504804776</v>
      </c>
      <c r="E82" s="10">
        <f t="shared" si="2"/>
        <v>50.42686065938004</v>
      </c>
      <c r="F82" s="12">
        <v>80</v>
      </c>
      <c r="G82" s="9">
        <f>$I$2*(1+('Mortgage Points'!$C$9/12))^F82</f>
        <v>6952.7717311557371</v>
      </c>
      <c r="H82" s="10">
        <f t="shared" si="3"/>
        <v>1352.7717311557371</v>
      </c>
      <c r="R82" s="12">
        <v>80</v>
      </c>
      <c r="S82" s="10">
        <v>-1524.5378822617547</v>
      </c>
      <c r="T82" s="10">
        <v>-1246.3800163509957</v>
      </c>
      <c r="U82" s="10">
        <v>-977.07425792520837</v>
      </c>
      <c r="V82" s="10">
        <v>-717.41234182391133</v>
      </c>
    </row>
    <row r="83" spans="2:22">
      <c r="B83" s="12">
        <v>81</v>
      </c>
      <c r="C83" s="13">
        <f>'Mortgage Points'!C$11-'Mortgage Points'!C$17</f>
        <v>75.502386605904121</v>
      </c>
      <c r="D83" s="10">
        <f>C83/(1+('Mortgage Points'!C$19/12))^B83</f>
        <v>65.975050087991463</v>
      </c>
      <c r="E83" s="10">
        <f t="shared" si="2"/>
        <v>116.4019107473715</v>
      </c>
      <c r="F83" s="12">
        <v>81</v>
      </c>
      <c r="G83" s="9">
        <f>$I$2*(1+('Mortgage Points'!$C$9/12))^F83</f>
        <v>6971.602154594284</v>
      </c>
      <c r="H83" s="10">
        <f t="shared" si="3"/>
        <v>1371.602154594284</v>
      </c>
      <c r="R83" s="12">
        <v>81</v>
      </c>
      <c r="S83" s="10">
        <v>-1448.3112521223325</v>
      </c>
      <c r="T83" s="10">
        <v>-1167.5277734037843</v>
      </c>
      <c r="U83" s="10">
        <v>-895.67995978132319</v>
      </c>
      <c r="V83" s="10">
        <v>-633.5670195093511</v>
      </c>
    </row>
    <row r="84" spans="2:22">
      <c r="B84" s="12">
        <v>82</v>
      </c>
      <c r="C84" s="13">
        <f>'Mortgage Points'!C$11-'Mortgage Points'!C$17</f>
        <v>75.502386605904121</v>
      </c>
      <c r="D84" s="10">
        <f>C84/(1+('Mortgage Points'!C$19/12))^B84</f>
        <v>65.865274630274328</v>
      </c>
      <c r="E84" s="10">
        <f t="shared" si="2"/>
        <v>182.26718537764583</v>
      </c>
      <c r="F84" s="12">
        <v>82</v>
      </c>
      <c r="G84" s="9">
        <f>$I$2*(1+('Mortgage Points'!$C$9/12))^F84</f>
        <v>6990.4835770963091</v>
      </c>
      <c r="H84" s="10">
        <f t="shared" si="3"/>
        <v>1390.4835770963091</v>
      </c>
      <c r="R84" s="12">
        <v>82</v>
      </c>
      <c r="S84" s="10">
        <v>-1372.5894341030389</v>
      </c>
      <c r="T84" s="10">
        <v>-1089.1977307409916</v>
      </c>
      <c r="U84" s="10">
        <v>-814.8246967244836</v>
      </c>
      <c r="V84" s="10">
        <v>-550.27696422998656</v>
      </c>
    </row>
    <row r="85" spans="2:22">
      <c r="B85" s="6">
        <v>83</v>
      </c>
      <c r="C85" s="13">
        <f>'Mortgage Points'!C$11-'Mortgage Points'!C$17</f>
        <v>75.502386605904121</v>
      </c>
      <c r="D85" s="10">
        <f>C85/(1+('Mortgage Points'!C$19/12))^B85</f>
        <v>65.755681827228941</v>
      </c>
      <c r="E85" s="10">
        <f t="shared" si="2"/>
        <v>248.02286720487479</v>
      </c>
      <c r="F85" s="6">
        <v>83</v>
      </c>
      <c r="G85" s="9">
        <f>$I$2*(1+('Mortgage Points'!$C$9/12))^F85</f>
        <v>7009.4161367842789</v>
      </c>
      <c r="H85" s="10">
        <f t="shared" si="3"/>
        <v>1409.4161367842789</v>
      </c>
      <c r="R85" s="6">
        <v>83</v>
      </c>
      <c r="S85" s="10">
        <v>-1297.3690850772507</v>
      </c>
      <c r="T85" s="10">
        <v>-1011.3864300825882</v>
      </c>
      <c r="U85" s="10">
        <v>-734.50489898590115</v>
      </c>
      <c r="V85" s="10">
        <v>-467.53849872068406</v>
      </c>
    </row>
    <row r="86" spans="2:22">
      <c r="B86" s="12">
        <v>84</v>
      </c>
      <c r="C86" s="13">
        <f>'Mortgage Points'!C$11-'Mortgage Points'!C$17</f>
        <v>75.502386605904121</v>
      </c>
      <c r="D86" s="10">
        <f>C86/(1+('Mortgage Points'!C$19/12))^B86</f>
        <v>65.646271374937371</v>
      </c>
      <c r="E86" s="10">
        <f t="shared" si="2"/>
        <v>313.66913857981217</v>
      </c>
      <c r="F86" s="12">
        <v>84</v>
      </c>
      <c r="G86" s="9">
        <f>$I$2*(1+('Mortgage Points'!$C$9/12))^F86</f>
        <v>7028.3999721547361</v>
      </c>
      <c r="H86" s="10">
        <f t="shared" si="3"/>
        <v>1428.3999721547361</v>
      </c>
      <c r="R86" s="12">
        <v>84</v>
      </c>
      <c r="S86" s="10">
        <v>-1222.6468840582556</v>
      </c>
      <c r="T86" s="10">
        <v>-934.0904360510616</v>
      </c>
      <c r="U86" s="10">
        <v>-654.71702043764049</v>
      </c>
      <c r="V86" s="10">
        <v>-385.34797006905904</v>
      </c>
    </row>
    <row r="87" spans="2:22">
      <c r="B87" s="12">
        <v>85</v>
      </c>
      <c r="C87" s="13">
        <f>'Mortgage Points'!C$11-'Mortgage Points'!C$17</f>
        <v>75.502386605904121</v>
      </c>
      <c r="D87" s="10">
        <f>C87/(1+('Mortgage Points'!C$19/12))^B87</f>
        <v>65.537042969987382</v>
      </c>
      <c r="E87" s="10">
        <f t="shared" si="2"/>
        <v>379.20618154979957</v>
      </c>
      <c r="F87" s="12">
        <v>85</v>
      </c>
      <c r="G87" s="9">
        <f>$I$2*(1+('Mortgage Points'!$C$9/12))^F87</f>
        <v>7047.4352220793235</v>
      </c>
      <c r="H87" s="10">
        <f t="shared" si="3"/>
        <v>1447.4352220793235</v>
      </c>
      <c r="R87" s="12">
        <v>85</v>
      </c>
      <c r="S87" s="10">
        <v>-1148.4195320526314</v>
      </c>
      <c r="T87" s="10">
        <v>-857.30633601974387</v>
      </c>
      <c r="U87" s="10">
        <v>-575.45753843605701</v>
      </c>
      <c r="V87" s="10">
        <v>-303.70174955419975</v>
      </c>
    </row>
    <row r="88" spans="2:22">
      <c r="B88" s="12">
        <v>86</v>
      </c>
      <c r="C88" s="13">
        <f>'Mortgage Points'!C$11-'Mortgage Points'!C$17</f>
        <v>75.502386605904121</v>
      </c>
      <c r="D88" s="10">
        <f>C88/(1+('Mortgage Points'!C$19/12))^B88</f>
        <v>65.427996309471609</v>
      </c>
      <c r="E88" s="10">
        <f t="shared" si="2"/>
        <v>444.63417785927118</v>
      </c>
      <c r="F88" s="12">
        <v>86</v>
      </c>
      <c r="G88" s="9">
        <f>$I$2*(1+('Mortgage Points'!$C$9/12))^F88</f>
        <v>7066.5220258057871</v>
      </c>
      <c r="H88" s="10">
        <f t="shared" si="3"/>
        <v>1466.5220258057871</v>
      </c>
      <c r="R88" s="12">
        <v>86</v>
      </c>
      <c r="S88" s="10">
        <v>-1074.6837519145943</v>
      </c>
      <c r="T88" s="10">
        <v>-781.03073996214334</v>
      </c>
      <c r="U88" s="10">
        <v>-496.72295366627208</v>
      </c>
      <c r="V88" s="10">
        <v>-222.59623248645872</v>
      </c>
    </row>
    <row r="89" spans="2:22">
      <c r="B89" s="6">
        <v>87</v>
      </c>
      <c r="C89" s="13">
        <f>'Mortgage Points'!C$11-'Mortgage Points'!C$17</f>
        <v>75.502386605904121</v>
      </c>
      <c r="D89" s="10">
        <f>C89/(1+('Mortgage Points'!C$19/12))^B89</f>
        <v>65.319131090986616</v>
      </c>
      <c r="E89" s="10">
        <f t="shared" si="2"/>
        <v>509.95330895025779</v>
      </c>
      <c r="F89" s="6">
        <v>87</v>
      </c>
      <c r="G89" s="9">
        <f>$I$2*(1+('Mortgage Points'!$C$9/12))^F89</f>
        <v>7085.6605229590114</v>
      </c>
      <c r="H89" s="10">
        <f t="shared" si="3"/>
        <v>1485.6605229590114</v>
      </c>
      <c r="R89" s="6">
        <v>87</v>
      </c>
      <c r="S89" s="10">
        <v>-1001.4362882013122</v>
      </c>
      <c r="T89" s="10">
        <v>-705.26028030227531</v>
      </c>
      <c r="U89" s="10">
        <v>-418.50978998767778</v>
      </c>
      <c r="V89" s="10">
        <v>-142.02783804830537</v>
      </c>
    </row>
    <row r="90" spans="2:22">
      <c r="B90" s="12">
        <v>88</v>
      </c>
      <c r="C90" s="13">
        <f>'Mortgage Points'!C$11-'Mortgage Points'!C$17</f>
        <v>75.502386605904121</v>
      </c>
      <c r="D90" s="10">
        <f>C90/(1+('Mortgage Points'!C$19/12))^B90</f>
        <v>65.210447012632216</v>
      </c>
      <c r="E90" s="10">
        <f t="shared" si="2"/>
        <v>575.16375596289004</v>
      </c>
      <c r="F90" s="12">
        <v>88</v>
      </c>
      <c r="G90" s="9">
        <f>$I$2*(1+('Mortgage Points'!$C$9/12))^F90</f>
        <v>7104.8508535420251</v>
      </c>
      <c r="H90" s="10">
        <f t="shared" si="3"/>
        <v>1504.8508535420251</v>
      </c>
      <c r="R90" s="12">
        <v>88</v>
      </c>
      <c r="S90" s="10">
        <v>-928.67390702917771</v>
      </c>
      <c r="T90" s="10">
        <v>-629.99161176598261</v>
      </c>
      <c r="U90" s="10">
        <v>-340.81459428046492</v>
      </c>
      <c r="V90" s="10">
        <v>-61.993009136232516</v>
      </c>
    </row>
    <row r="91" spans="2:22">
      <c r="B91" s="12">
        <v>89</v>
      </c>
      <c r="C91" s="13">
        <f>'Mortgage Points'!C$11-'Mortgage Points'!C$17</f>
        <v>75.502386605904121</v>
      </c>
      <c r="D91" s="10">
        <f>C91/(1+('Mortgage Points'!C$19/12))^B91</f>
        <v>65.101943773010547</v>
      </c>
      <c r="E91" s="10">
        <f t="shared" si="2"/>
        <v>640.26569973590063</v>
      </c>
      <c r="F91" s="12">
        <v>89</v>
      </c>
      <c r="G91" s="9">
        <f>$I$2*(1+('Mortgage Points'!$C$9/12))^F91</f>
        <v>7124.0931579370354</v>
      </c>
      <c r="H91" s="10">
        <f t="shared" si="3"/>
        <v>1524.0931579370354</v>
      </c>
      <c r="R91" s="12">
        <v>89</v>
      </c>
      <c r="S91" s="10">
        <v>-856.39339593103091</v>
      </c>
      <c r="T91" s="10">
        <v>-555.2214112332415</v>
      </c>
      <c r="U91" s="10">
        <v>-263.63393629316738</v>
      </c>
      <c r="V91" s="10">
        <v>17.511787796290193</v>
      </c>
    </row>
    <row r="92" spans="2:22">
      <c r="B92" s="12">
        <v>90</v>
      </c>
      <c r="C92" s="13">
        <f>'Mortgage Points'!C$11-'Mortgage Points'!C$17</f>
        <v>75.502386605904121</v>
      </c>
      <c r="D92" s="10">
        <f>C92/(1+('Mortgage Points'!C$19/12))^B92</f>
        <v>64.993621071225164</v>
      </c>
      <c r="E92" s="10">
        <f t="shared" si="2"/>
        <v>705.25932080712573</v>
      </c>
      <c r="F92" s="12">
        <v>90</v>
      </c>
      <c r="G92" s="9">
        <f>$I$2*(1+('Mortgage Points'!$C$9/12))^F92</f>
        <v>7143.387576906448</v>
      </c>
      <c r="H92" s="10">
        <f t="shared" si="3"/>
        <v>1543.387576906448</v>
      </c>
      <c r="R92" s="12">
        <v>90</v>
      </c>
      <c r="S92" s="10">
        <v>-784.5915637143288</v>
      </c>
      <c r="T92" s="10">
        <v>-480.9463775914457</v>
      </c>
      <c r="U92" s="10">
        <v>-186.96440849121618</v>
      </c>
      <c r="V92" s="10">
        <v>96.490062894822685</v>
      </c>
    </row>
    <row r="93" spans="2:22">
      <c r="B93" s="6">
        <v>91</v>
      </c>
      <c r="C93" s="13">
        <f>'Mortgage Points'!C$11-'Mortgage Points'!C$17</f>
        <v>75.502386605904121</v>
      </c>
      <c r="D93" s="10">
        <f>C93/(1+('Mortgage Points'!C$19/12))^B93</f>
        <v>64.885478606880355</v>
      </c>
      <c r="E93" s="10">
        <f t="shared" si="2"/>
        <v>770.14479941400612</v>
      </c>
      <c r="F93" s="6">
        <v>91</v>
      </c>
      <c r="G93" s="9">
        <f>$I$2*(1+('Mortgage Points'!$C$9/12))^F93</f>
        <v>7162.7342515939026</v>
      </c>
      <c r="H93" s="10">
        <f t="shared" si="3"/>
        <v>1562.7342515939026</v>
      </c>
      <c r="R93" s="6">
        <v>91</v>
      </c>
      <c r="S93" s="10">
        <v>-713.26524032025384</v>
      </c>
      <c r="T93" s="10">
        <v>-407.16323158966179</v>
      </c>
      <c r="U93" s="10">
        <v>-110.80262590649642</v>
      </c>
      <c r="V93" s="10">
        <v>174.94530305892783</v>
      </c>
    </row>
    <row r="94" spans="2:22">
      <c r="B94" s="12">
        <v>92</v>
      </c>
      <c r="C94" s="13">
        <f>'Mortgage Points'!C$11-'Mortgage Points'!C$17</f>
        <v>75.502386605904121</v>
      </c>
      <c r="D94" s="10">
        <f>C94/(1+('Mortgage Points'!C$19/12))^B94</f>
        <v>64.777516080080218</v>
      </c>
      <c r="E94" s="10">
        <f t="shared" si="2"/>
        <v>834.92231549408632</v>
      </c>
      <c r="F94" s="12">
        <v>92</v>
      </c>
      <c r="G94" s="9">
        <f>$I$2*(1+('Mortgage Points'!$C$9/12))^F94</f>
        <v>7182.1333235253032</v>
      </c>
      <c r="H94" s="10">
        <f t="shared" si="3"/>
        <v>1582.1333235253032</v>
      </c>
      <c r="R94" s="12">
        <v>92</v>
      </c>
      <c r="S94" s="10">
        <v>-642.41127668375543</v>
      </c>
      <c r="T94" s="10">
        <v>-333.86871569384994</v>
      </c>
      <c r="U94" s="10">
        <v>-35.145225987900631</v>
      </c>
      <c r="V94" s="10">
        <v>252.88097209611837</v>
      </c>
    </row>
    <row r="95" spans="2:22">
      <c r="B95" s="12">
        <v>93</v>
      </c>
      <c r="C95" s="13">
        <f>'Mortgage Points'!C$11-'Mortgage Points'!C$17</f>
        <v>75.502386605904121</v>
      </c>
      <c r="D95" s="10">
        <f>C95/(1+('Mortgage Points'!C$19/12))^B95</f>
        <v>64.669733191427824</v>
      </c>
      <c r="E95" s="10">
        <f t="shared" si="2"/>
        <v>899.5920486855141</v>
      </c>
      <c r="F95" s="12">
        <v>93</v>
      </c>
      <c r="G95" s="9">
        <f>$I$2*(1+('Mortgage Points'!$C$9/12))^F95</f>
        <v>7201.5849346098512</v>
      </c>
      <c r="H95" s="10">
        <f t="shared" si="3"/>
        <v>1601.5849346098512</v>
      </c>
      <c r="R95" s="12">
        <v>93</v>
      </c>
      <c r="S95" s="10">
        <v>-572.02654459451867</v>
      </c>
      <c r="T95" s="10">
        <v>-261.05959394304347</v>
      </c>
      <c r="U95" s="10">
        <v>40.011131547128301</v>
      </c>
      <c r="V95" s="10">
        <v>330.30051087478444</v>
      </c>
    </row>
    <row r="96" spans="2:22">
      <c r="B96" s="12">
        <v>94</v>
      </c>
      <c r="C96" s="13">
        <f>'Mortgage Points'!C$11-'Mortgage Points'!C$17</f>
        <v>75.502386605904121</v>
      </c>
      <c r="D96" s="10">
        <f>C96/(1+('Mortgage Points'!C$19/12))^B96</f>
        <v>64.562129642024459</v>
      </c>
      <c r="E96" s="10">
        <f t="shared" si="2"/>
        <v>964.1541783275386</v>
      </c>
      <c r="F96" s="12">
        <v>94</v>
      </c>
      <c r="G96" s="9">
        <f>$I$2*(1+('Mortgage Points'!$C$9/12))^F96</f>
        <v>7221.0892271410876</v>
      </c>
      <c r="H96" s="10">
        <f t="shared" si="3"/>
        <v>1621.0892271410876</v>
      </c>
      <c r="R96" s="12">
        <v>94</v>
      </c>
      <c r="S96" s="10">
        <v>-502.107936558853</v>
      </c>
      <c r="T96" s="10">
        <v>-188.7326518064807</v>
      </c>
      <c r="U96" s="10">
        <v>114.66976486007096</v>
      </c>
      <c r="V96" s="10">
        <v>407.20733747610836</v>
      </c>
    </row>
    <row r="97" spans="2:22">
      <c r="B97" s="6">
        <v>95</v>
      </c>
      <c r="C97" s="13">
        <f>'Mortgage Points'!C$11-'Mortgage Points'!C$17</f>
        <v>75.502386605904121</v>
      </c>
      <c r="D97" s="10">
        <f>C97/(1+('Mortgage Points'!C$19/12))^B97</f>
        <v>64.454705133468664</v>
      </c>
      <c r="E97" s="10">
        <f t="shared" si="2"/>
        <v>1028.6088834610073</v>
      </c>
      <c r="F97" s="6">
        <v>95</v>
      </c>
      <c r="G97" s="9">
        <f>$I$2*(1+('Mortgage Points'!$C$9/12))^F97</f>
        <v>7240.6463437979273</v>
      </c>
      <c r="H97" s="10">
        <f t="shared" si="3"/>
        <v>1640.6463437979273</v>
      </c>
      <c r="R97" s="6">
        <v>95</v>
      </c>
      <c r="S97" s="10">
        <v>-432.65236566249632</v>
      </c>
      <c r="T97" s="10">
        <v>-116.88469604168326</v>
      </c>
      <c r="U97" s="10">
        <v>188.83397013782857</v>
      </c>
      <c r="V97" s="10">
        <v>483.60484734497322</v>
      </c>
    </row>
    <row r="98" spans="2:22">
      <c r="B98" s="12">
        <v>96</v>
      </c>
      <c r="C98" s="13">
        <f>'Mortgage Points'!C$11-'Mortgage Points'!C$17</f>
        <v>75.502386605904121</v>
      </c>
      <c r="D98" s="10">
        <f>C98/(1+('Mortgage Points'!C$19/12))^B98</f>
        <v>64.347459367855564</v>
      </c>
      <c r="E98" s="10">
        <f t="shared" si="2"/>
        <v>1092.9563428288629</v>
      </c>
      <c r="F98" s="12">
        <v>96</v>
      </c>
      <c r="G98" s="9">
        <f>$I$2*(1+('Mortgage Points'!$C$9/12))^F98</f>
        <v>7260.2564276457124</v>
      </c>
      <c r="H98" s="10">
        <f t="shared" si="3"/>
        <v>1660.2564276457124</v>
      </c>
      <c r="R98" s="12">
        <v>96</v>
      </c>
      <c r="S98" s="10">
        <v>-363.6567654343275</v>
      </c>
      <c r="T98" s="10">
        <v>-45.51255455347389</v>
      </c>
      <c r="U98" s="10">
        <v>262.50702173825005</v>
      </c>
      <c r="V98" s="10">
        <v>559.49641343987207</v>
      </c>
    </row>
    <row r="99" spans="2:22">
      <c r="B99" s="12">
        <v>97</v>
      </c>
      <c r="C99" s="13">
        <f>'Mortgage Points'!C$11-'Mortgage Points'!C$17</f>
        <v>75.502386605904121</v>
      </c>
      <c r="D99" s="10">
        <f>C99/(1+('Mortgage Points'!C$19/12))^B99</f>
        <v>64.240392047775927</v>
      </c>
      <c r="E99" s="10">
        <f t="shared" si="2"/>
        <v>1157.1967348766389</v>
      </c>
      <c r="F99" s="12">
        <v>97</v>
      </c>
      <c r="G99" s="9">
        <f>$I$2*(1+('Mortgage Points'!$C$9/12))^F99</f>
        <v>7279.9196221372531</v>
      </c>
      <c r="H99" s="10">
        <f t="shared" si="3"/>
        <v>1679.9196221372531</v>
      </c>
      <c r="R99" s="12">
        <v>97</v>
      </c>
      <c r="S99" s="10">
        <v>-295.11808971098094</v>
      </c>
      <c r="T99" s="10">
        <v>25.386923746071858</v>
      </c>
      <c r="U99" s="10">
        <v>335.69217233469521</v>
      </c>
      <c r="V99" s="10">
        <v>634.88538638182456</v>
      </c>
    </row>
    <row r="100" spans="2:22">
      <c r="B100" s="12">
        <v>98</v>
      </c>
      <c r="C100" s="13">
        <f>'Mortgage Points'!C$11-'Mortgage Points'!C$17</f>
        <v>75.502386605904121</v>
      </c>
      <c r="D100" s="10">
        <f>C100/(1+('Mortgage Points'!C$19/12))^B100</f>
        <v>64.133502876315404</v>
      </c>
      <c r="E100" s="10">
        <f t="shared" si="2"/>
        <v>1221.3302377529542</v>
      </c>
      <c r="F100" s="12">
        <v>98</v>
      </c>
      <c r="G100" s="9">
        <f>$I$2*(1+('Mortgage Points'!$C$9/12))^F100</f>
        <v>7299.6360711138759</v>
      </c>
      <c r="H100" s="10">
        <f t="shared" si="3"/>
        <v>1699.6360711138759</v>
      </c>
      <c r="R100" s="12">
        <v>98</v>
      </c>
      <c r="S100" s="10">
        <v>-227.03331250235857</v>
      </c>
      <c r="T100" s="10">
        <v>95.816869076746443</v>
      </c>
      <c r="U100" s="10">
        <v>408.39265305964074</v>
      </c>
      <c r="V100" s="10">
        <v>709.77509460230715</v>
      </c>
    </row>
    <row r="101" spans="2:22">
      <c r="B101" s="6">
        <v>99</v>
      </c>
      <c r="C101" s="13">
        <f>'Mortgage Points'!C$11-'Mortgage Points'!C$17</f>
        <v>75.502386605904121</v>
      </c>
      <c r="D101" s="10">
        <f>C101/(1+('Mortgage Points'!C$19/12))^B101</f>
        <v>64.026791557053642</v>
      </c>
      <c r="E101" s="10">
        <f t="shared" si="2"/>
        <v>1285.3570293100079</v>
      </c>
      <c r="F101" s="6">
        <v>99</v>
      </c>
      <c r="G101" s="9">
        <f>$I$2*(1+('Mortgage Points'!$C$9/12))^F101</f>
        <v>7319.4059188064757</v>
      </c>
      <c r="H101" s="10">
        <f t="shared" si="3"/>
        <v>1719.4059188064757</v>
      </c>
      <c r="R101" s="6">
        <v>99</v>
      </c>
      <c r="S101" s="10">
        <v>-159.39942785803169</v>
      </c>
      <c r="T101" s="10">
        <v>165.78039092840993</v>
      </c>
      <c r="U101" s="10">
        <v>480.61167364733501</v>
      </c>
      <c r="V101" s="10">
        <v>784.16884449020381</v>
      </c>
    </row>
    <row r="102" spans="2:22">
      <c r="B102" s="12">
        <v>100</v>
      </c>
      <c r="C102" s="13">
        <f>'Mortgage Points'!C$11-'Mortgage Points'!C$17</f>
        <v>75.502386605904121</v>
      </c>
      <c r="D102" s="10">
        <f>C102/(1+('Mortgage Points'!C$19/12))^B102</f>
        <v>63.920257794063531</v>
      </c>
      <c r="E102" s="10">
        <f t="shared" si="2"/>
        <v>1349.2772871040713</v>
      </c>
      <c r="F102" s="12">
        <v>100</v>
      </c>
      <c r="G102" s="9">
        <f>$I$2*(1+('Mortgage Points'!$C$9/12))^F102</f>
        <v>7339.2293098365772</v>
      </c>
      <c r="H102" s="10">
        <f t="shared" si="3"/>
        <v>1739.2293098365772</v>
      </c>
      <c r="R102" s="12">
        <v>100</v>
      </c>
      <c r="S102" s="10">
        <v>-92.213449734528155</v>
      </c>
      <c r="T102" s="10">
        <v>235.28057819827433</v>
      </c>
      <c r="U102" s="10">
        <v>552.35242257550817</v>
      </c>
      <c r="V102" s="10">
        <v>858.06992053778322</v>
      </c>
    </row>
    <row r="103" spans="2:22">
      <c r="B103" s="12">
        <v>101</v>
      </c>
      <c r="C103" s="13">
        <f>'Mortgage Points'!C$11-'Mortgage Points'!C$17</f>
        <v>75.502386605904121</v>
      </c>
      <c r="D103" s="10">
        <f>C103/(1+('Mortgage Points'!C$19/12))^B103</f>
        <v>63.813901291910348</v>
      </c>
      <c r="E103" s="10">
        <f t="shared" si="2"/>
        <v>1413.0911883959816</v>
      </c>
      <c r="F103" s="12">
        <v>101</v>
      </c>
      <c r="G103" s="9">
        <f>$I$2*(1+('Mortgage Points'!$C$9/12))^F103</f>
        <v>7359.1063892173843</v>
      </c>
      <c r="H103" s="10">
        <f t="shared" si="3"/>
        <v>1759.1063892173843</v>
      </c>
      <c r="R103" s="12">
        <v>101</v>
      </c>
      <c r="S103" s="10">
        <v>-25.472411863498152</v>
      </c>
      <c r="T103" s="10">
        <v>304.3204993272787</v>
      </c>
      <c r="U103" s="10">
        <v>623.61806720614368</v>
      </c>
      <c r="V103" s="10">
        <v>931.48158548570984</v>
      </c>
    </row>
    <row r="104" spans="2:22">
      <c r="B104" s="12">
        <v>102</v>
      </c>
      <c r="C104" s="13">
        <f>'Mortgage Points'!C$11-'Mortgage Points'!C$17</f>
        <v>75.502386605904121</v>
      </c>
      <c r="D104" s="10">
        <f>C104/(1+('Mortgage Points'!C$19/12))^B104</f>
        <v>63.70772175565093</v>
      </c>
      <c r="E104" s="10">
        <f t="shared" si="2"/>
        <v>1476.7989101516325</v>
      </c>
      <c r="F104" s="12">
        <v>102</v>
      </c>
      <c r="G104" s="9">
        <f>$I$2*(1+('Mortgage Points'!$C$9/12))^F104</f>
        <v>7379.0373023548482</v>
      </c>
      <c r="H104" s="10">
        <f t="shared" si="3"/>
        <v>1779.0373023548482</v>
      </c>
      <c r="R104" s="12">
        <v>102</v>
      </c>
      <c r="S104" s="10">
        <v>40.826632379246874</v>
      </c>
      <c r="T104" s="10">
        <v>372.90320243556118</v>
      </c>
      <c r="U104" s="10">
        <v>694.41175392531807</v>
      </c>
      <c r="V104" s="10">
        <v>1004.4070804670939</v>
      </c>
    </row>
    <row r="105" spans="2:22">
      <c r="B105" s="6">
        <v>103</v>
      </c>
      <c r="C105" s="13">
        <f>'Mortgage Points'!C$11-'Mortgage Points'!C$17</f>
        <v>75.502386605904121</v>
      </c>
      <c r="D105" s="10">
        <f>C105/(1+('Mortgage Points'!C$19/12))^B105</f>
        <v>63.601718890832863</v>
      </c>
      <c r="E105" s="10">
        <f t="shared" si="2"/>
        <v>1540.4006290424654</v>
      </c>
      <c r="F105" s="6">
        <v>103</v>
      </c>
      <c r="G105" s="9">
        <f>$I$2*(1+('Mortgage Points'!$C$9/12))^F105</f>
        <v>7399.0221950487266</v>
      </c>
      <c r="H105" s="10">
        <f t="shared" si="3"/>
        <v>1799.0221950487266</v>
      </c>
      <c r="R105" s="6">
        <v>103</v>
      </c>
      <c r="S105" s="10">
        <v>106.68661010382803</v>
      </c>
      <c r="T105" s="10">
        <v>441.03171545703384</v>
      </c>
      <c r="U105" s="10">
        <v>764.73660828211382</v>
      </c>
      <c r="V105" s="10">
        <v>1076.8496251505881</v>
      </c>
    </row>
    <row r="106" spans="2:22">
      <c r="B106" s="12">
        <v>104</v>
      </c>
      <c r="C106" s="13">
        <f>'Mortgage Points'!C$11-'Mortgage Points'!C$17</f>
        <v>75.502386605904121</v>
      </c>
      <c r="D106" s="10">
        <f>C106/(1+('Mortgage Points'!C$19/12))^B106</f>
        <v>63.495892403493698</v>
      </c>
      <c r="E106" s="10">
        <f t="shared" si="2"/>
        <v>1603.896521445959</v>
      </c>
      <c r="F106" s="12">
        <v>104</v>
      </c>
      <c r="G106" s="9">
        <f>$I$2*(1+('Mortgage Points'!$C$9/12))^F106</f>
        <v>7419.0612134936491</v>
      </c>
      <c r="H106" s="10">
        <f t="shared" si="3"/>
        <v>1819.0612134936491</v>
      </c>
      <c r="R106" s="12">
        <v>104</v>
      </c>
      <c r="S106" s="10">
        <v>172.11042903553118</v>
      </c>
      <c r="T106" s="10">
        <v>508.70904627306629</v>
      </c>
      <c r="U106" s="10">
        <v>834.59573512661291</v>
      </c>
      <c r="V106" s="10">
        <v>1148.8124178825358</v>
      </c>
    </row>
    <row r="107" spans="2:22">
      <c r="B107" s="12">
        <v>105</v>
      </c>
      <c r="C107" s="13">
        <f>'Mortgage Points'!C$11-'Mortgage Points'!C$17</f>
        <v>75.502386605904121</v>
      </c>
      <c r="D107" s="10">
        <f>C107/(1+('Mortgage Points'!C$19/12))^B107</f>
        <v>63.390242000160107</v>
      </c>
      <c r="E107" s="10">
        <f t="shared" si="2"/>
        <v>1667.286763446119</v>
      </c>
      <c r="F107" s="12">
        <v>105</v>
      </c>
      <c r="G107" s="9">
        <f>$I$2*(1+('Mortgage Points'!$C$9/12))^F107</f>
        <v>7439.1545042801954</v>
      </c>
      <c r="H107" s="10">
        <f t="shared" si="3"/>
        <v>1839.1545042801954</v>
      </c>
      <c r="R107" s="12">
        <v>105</v>
      </c>
      <c r="S107" s="10">
        <v>237.10097764318334</v>
      </c>
      <c r="T107" s="10">
        <v>575.93818284528402</v>
      </c>
      <c r="U107" s="10">
        <v>903.99221874697628</v>
      </c>
      <c r="V107" s="10">
        <v>1220.2986358281794</v>
      </c>
    </row>
    <row r="108" spans="2:22">
      <c r="B108" s="12">
        <v>106</v>
      </c>
      <c r="C108" s="13">
        <f>'Mortgage Points'!C$11-'Mortgage Points'!C$17</f>
        <v>75.502386605904121</v>
      </c>
      <c r="D108" s="10">
        <f>C108/(1+('Mortgage Points'!C$19/12))^B108</f>
        <v>63.284767387847026</v>
      </c>
      <c r="E108" s="10">
        <f t="shared" si="2"/>
        <v>1730.5715308339661</v>
      </c>
      <c r="F108" s="12">
        <v>106</v>
      </c>
      <c r="G108" s="9">
        <f>$I$2*(1+('Mortgage Points'!$C$9/12))^F108</f>
        <v>7459.3022143959543</v>
      </c>
      <c r="H108" s="10">
        <f t="shared" si="3"/>
        <v>1859.3022143959543</v>
      </c>
      <c r="R108" s="12">
        <v>106</v>
      </c>
      <c r="S108" s="10">
        <v>301.66112526667882</v>
      </c>
      <c r="T108" s="10">
        <v>642.72209334748698</v>
      </c>
      <c r="U108" s="10">
        <v>972.92912300561534</v>
      </c>
      <c r="V108" s="10">
        <v>1291.3114351119311</v>
      </c>
    </row>
    <row r="109" spans="2:22">
      <c r="B109" s="6">
        <v>107</v>
      </c>
      <c r="C109" s="13">
        <f>'Mortgage Points'!C$11-'Mortgage Points'!C$17</f>
        <v>75.502386605904121</v>
      </c>
      <c r="D109" s="10">
        <f>C109/(1+('Mortgage Points'!C$19/12))^B109</f>
        <v>63.179468274056916</v>
      </c>
      <c r="E109" s="10">
        <f t="shared" si="2"/>
        <v>1793.7509991080231</v>
      </c>
      <c r="F109" s="6">
        <v>107</v>
      </c>
      <c r="G109" s="9">
        <f>$I$2*(1+('Mortgage Points'!$C$9/12))^F109</f>
        <v>7479.5044912266085</v>
      </c>
      <c r="H109" s="10">
        <f t="shared" si="3"/>
        <v>1879.5044912266085</v>
      </c>
      <c r="R109" s="6">
        <v>107</v>
      </c>
      <c r="S109" s="10">
        <v>365.79372224366114</v>
      </c>
      <c r="T109" s="10">
        <v>709.06372629669522</v>
      </c>
      <c r="U109" s="10">
        <v>1041.4094914744621</v>
      </c>
      <c r="V109" s="10">
        <v>1361.8539509567177</v>
      </c>
    </row>
    <row r="110" spans="2:22">
      <c r="B110" s="12">
        <v>108</v>
      </c>
      <c r="C110" s="13">
        <f>'Mortgage Points'!C$11-'Mortgage Points'!C$17</f>
        <v>75.502386605904121</v>
      </c>
      <c r="D110" s="10">
        <f>C110/(1+('Mortgage Points'!C$19/12))^B110</f>
        <v>63.074344366778959</v>
      </c>
      <c r="E110" s="10">
        <f t="shared" si="2"/>
        <v>1856.8253434748019</v>
      </c>
      <c r="F110" s="12">
        <v>108</v>
      </c>
      <c r="G110" s="9">
        <f>$I$2*(1+('Mortgage Points'!$C$9/12))^F110</f>
        <v>7499.7614825570154</v>
      </c>
      <c r="H110" s="10">
        <f t="shared" si="3"/>
        <v>1899.7614825570154</v>
      </c>
      <c r="R110" s="12">
        <v>108</v>
      </c>
      <c r="S110" s="10">
        <v>429.50160003536541</v>
      </c>
      <c r="T110" s="10">
        <v>774.96601068332598</v>
      </c>
      <c r="U110" s="10">
        <v>1109.4363475693431</v>
      </c>
      <c r="V110" s="10">
        <v>1431.9292978223998</v>
      </c>
    </row>
    <row r="111" spans="2:22">
      <c r="B111" s="12">
        <v>109</v>
      </c>
      <c r="C111" s="13">
        <f>'Mortgage Points'!C$11-'Mortgage Points'!C$17</f>
        <v>75.502386605904121</v>
      </c>
      <c r="D111" s="10">
        <f>C111/(1+('Mortgage Points'!C$19/12))^B111</f>
        <v>62.96939537448813</v>
      </c>
      <c r="E111" s="10">
        <f t="shared" si="2"/>
        <v>1919.7947388492901</v>
      </c>
      <c r="F111" s="12">
        <v>109</v>
      </c>
      <c r="G111" s="9">
        <f>$I$2*(1+('Mortgage Points'!$C$9/12))^F111</f>
        <v>7520.0733365722745</v>
      </c>
      <c r="H111" s="10">
        <f t="shared" si="3"/>
        <v>1920.0733365722745</v>
      </c>
      <c r="R111" s="12">
        <v>109</v>
      </c>
      <c r="S111" s="10">
        <v>492.78757135162795</v>
      </c>
      <c r="T111" s="10">
        <v>840.43185610050887</v>
      </c>
      <c r="U111" s="10">
        <v>1177.0126946834632</v>
      </c>
      <c r="V111" s="10">
        <v>1501.540569543276</v>
      </c>
    </row>
    <row r="112" spans="2:22">
      <c r="B112" s="12">
        <v>110</v>
      </c>
      <c r="C112" s="13">
        <f>'Mortgage Points'!C$11-'Mortgage Points'!C$17</f>
        <v>75.502386605904121</v>
      </c>
      <c r="D112" s="10">
        <f>C112/(1+('Mortgage Points'!C$19/12))^B112</f>
        <v>62.864621006144546</v>
      </c>
      <c r="E112" s="10">
        <f t="shared" si="2"/>
        <v>1982.6593598554346</v>
      </c>
      <c r="F112" s="12">
        <v>110</v>
      </c>
      <c r="G112" s="9">
        <f>$I$2*(1+('Mortgage Points'!$C$9/12))^F112</f>
        <v>7540.4402018588253</v>
      </c>
      <c r="H112" s="10">
        <f t="shared" si="3"/>
        <v>1940.4402018588253</v>
      </c>
      <c r="R112" s="12">
        <v>110</v>
      </c>
      <c r="S112" s="10">
        <v>555.65443027506751</v>
      </c>
      <c r="T112" s="10">
        <v>905.46415287254479</v>
      </c>
      <c r="U112" s="10">
        <v>1244.1415163200063</v>
      </c>
      <c r="V112" s="10">
        <v>1570.6908394646762</v>
      </c>
    </row>
    <row r="113" spans="2:22">
      <c r="B113" s="6">
        <v>111</v>
      </c>
      <c r="C113" s="13">
        <f>'Mortgage Points'!C$11-'Mortgage Points'!C$17</f>
        <v>75.502386605904121</v>
      </c>
      <c r="D113" s="10">
        <f>C113/(1+('Mortgage Points'!C$19/12))^B113</f>
        <v>62.76002097119256</v>
      </c>
      <c r="E113" s="10">
        <f t="shared" si="2"/>
        <v>2045.419380826627</v>
      </c>
      <c r="F113" s="6">
        <v>111</v>
      </c>
      <c r="G113" s="9">
        <f>$I$2*(1+('Mortgage Points'!$C$9/12))^F113</f>
        <v>7560.8622274055251</v>
      </c>
      <c r="H113" s="10">
        <f t="shared" si="3"/>
        <v>1960.8622274055251</v>
      </c>
      <c r="R113" s="6">
        <v>111</v>
      </c>
      <c r="S113" s="10">
        <v>618.10495238444457</v>
      </c>
      <c r="T113" s="10">
        <v>970.06577218251437</v>
      </c>
      <c r="U113" s="10">
        <v>1310.8257762238572</v>
      </c>
      <c r="V113" s="10">
        <v>1639.3831605786499</v>
      </c>
    </row>
    <row r="114" spans="2:22">
      <c r="B114" s="12">
        <v>112</v>
      </c>
      <c r="C114" s="13">
        <f>'Mortgage Points'!C$11-'Mortgage Points'!C$17</f>
        <v>75.502386605904121</v>
      </c>
      <c r="D114" s="10">
        <f>C114/(1+('Mortgage Points'!C$19/12))^B114</f>
        <v>62.65559497955995</v>
      </c>
      <c r="E114" s="10">
        <f t="shared" si="2"/>
        <v>2108.074975806187</v>
      </c>
      <c r="F114" s="12">
        <v>112</v>
      </c>
      <c r="G114" s="9">
        <f>$I$2*(1+('Mortgage Points'!$C$9/12))^F114</f>
        <v>7581.3395626047495</v>
      </c>
      <c r="H114" s="10">
        <f t="shared" si="3"/>
        <v>1981.3395626047495</v>
      </c>
      <c r="R114" s="12">
        <v>112</v>
      </c>
      <c r="S114" s="10">
        <v>680.1418948772033</v>
      </c>
      <c r="T114" s="10">
        <v>1034.2395661990404</v>
      </c>
      <c r="U114" s="10">
        <v>1377.0684185124508</v>
      </c>
      <c r="V114" s="10">
        <v>1707.6205656587563</v>
      </c>
    </row>
    <row r="115" spans="2:22">
      <c r="B115" s="12">
        <v>113</v>
      </c>
      <c r="C115" s="13">
        <f>'Mortgage Points'!C$11-'Mortgage Points'!C$17</f>
        <v>75.502386605904121</v>
      </c>
      <c r="D115" s="10">
        <f>C115/(1+('Mortgage Points'!C$19/12))^B115</f>
        <v>62.551342741657187</v>
      </c>
      <c r="E115" s="10">
        <f t="shared" si="2"/>
        <v>2170.6263185478442</v>
      </c>
      <c r="F115" s="12">
        <v>113</v>
      </c>
      <c r="G115" s="9">
        <f>$I$2*(1+('Mortgage Points'!$C$9/12))^F115</f>
        <v>7601.8723572534709</v>
      </c>
      <c r="H115" s="10">
        <f t="shared" si="3"/>
        <v>2001.8723572534709</v>
      </c>
      <c r="R115" s="12">
        <v>113</v>
      </c>
      <c r="S115" s="10">
        <v>741.76799669120203</v>
      </c>
      <c r="T115" s="10">
        <v>1097.9883682022119</v>
      </c>
      <c r="U115" s="10">
        <v>1442.8723678057556</v>
      </c>
      <c r="V115" s="10">
        <v>1775.4060673939612</v>
      </c>
    </row>
    <row r="116" spans="2:22">
      <c r="B116" s="12">
        <v>114</v>
      </c>
      <c r="C116" s="13">
        <f>'Mortgage Points'!C$11-'Mortgage Points'!C$17</f>
        <v>75.502386605904121</v>
      </c>
      <c r="D116" s="10">
        <f>C116/(1+('Mortgage Points'!C$19/12))^B116</f>
        <v>62.447263968376561</v>
      </c>
      <c r="E116" s="10">
        <f t="shared" si="2"/>
        <v>2233.073582516221</v>
      </c>
      <c r="F116" s="12">
        <v>114</v>
      </c>
      <c r="G116" s="9">
        <f>$I$2*(1+('Mortgage Points'!$C$9/12))^F116</f>
        <v>7622.4607615543637</v>
      </c>
      <c r="H116" s="10">
        <f t="shared" si="3"/>
        <v>2022.4607615543637</v>
      </c>
      <c r="R116" s="12">
        <v>114</v>
      </c>
      <c r="S116" s="10">
        <v>802.98597862563781</v>
      </c>
      <c r="T116" s="10">
        <v>1161.3149927086736</v>
      </c>
      <c r="U116" s="10">
        <v>1508.2405293553961</v>
      </c>
      <c r="V116" s="10">
        <v>1842.7426585216483</v>
      </c>
    </row>
    <row r="117" spans="2:22">
      <c r="B117" s="6">
        <v>115</v>
      </c>
      <c r="C117" s="13">
        <f>'Mortgage Points'!C$11-'Mortgage Points'!C$17</f>
        <v>75.502386605904121</v>
      </c>
      <c r="D117" s="10">
        <f>C117/(1+('Mortgage Points'!C$19/12))^B117</f>
        <v>62.343358371091398</v>
      </c>
      <c r="E117" s="10">
        <f t="shared" si="2"/>
        <v>2295.4169408873122</v>
      </c>
      <c r="F117" s="6">
        <v>115</v>
      </c>
      <c r="G117" s="9">
        <f>$I$2*(1+('Mortgage Points'!$C$9/12))^F117</f>
        <v>7643.1049261169082</v>
      </c>
      <c r="H117" s="10">
        <f t="shared" si="3"/>
        <v>2043.1049261169082</v>
      </c>
      <c r="R117" s="6">
        <v>115</v>
      </c>
      <c r="S117" s="10">
        <v>863.79854346117008</v>
      </c>
      <c r="T117" s="10">
        <v>1224.2222355958872</v>
      </c>
      <c r="U117" s="10">
        <v>1573.1757891729198</v>
      </c>
      <c r="V117" s="10">
        <v>1909.633311959748</v>
      </c>
    </row>
    <row r="118" spans="2:22">
      <c r="B118" s="12">
        <v>116</v>
      </c>
      <c r="C118" s="13">
        <f>'Mortgage Points'!C$11-'Mortgage Points'!C$17</f>
        <v>75.502386605904121</v>
      </c>
      <c r="D118" s="10">
        <f>C118/(1+('Mortgage Points'!C$19/12))^B118</f>
        <v>62.239625661655303</v>
      </c>
      <c r="E118" s="10">
        <f t="shared" si="2"/>
        <v>2357.6565665489675</v>
      </c>
      <c r="F118" s="12">
        <v>116</v>
      </c>
      <c r="G118" s="9">
        <f>$I$2*(1+('Mortgage Points'!$C$9/12))^F118</f>
        <v>7663.8050019584743</v>
      </c>
      <c r="H118" s="10">
        <f t="shared" si="3"/>
        <v>2063.8050019584743</v>
      </c>
      <c r="R118" s="12">
        <v>116</v>
      </c>
      <c r="S118" s="10">
        <v>924.20837607924852</v>
      </c>
      <c r="T118" s="10">
        <v>1286.7128742255697</v>
      </c>
      <c r="U118" s="10">
        <v>1637.681014157215</v>
      </c>
      <c r="V118" s="10">
        <v>1976.0809809379928</v>
      </c>
    </row>
    <row r="119" spans="2:22">
      <c r="B119" s="12">
        <v>117</v>
      </c>
      <c r="C119" s="13">
        <f>'Mortgage Points'!C$11-'Mortgage Points'!C$17</f>
        <v>75.502386605904121</v>
      </c>
      <c r="D119" s="10">
        <f>C119/(1+('Mortgage Points'!C$19/12))^B119</f>
        <v>62.136065552401291</v>
      </c>
      <c r="E119" s="10">
        <f t="shared" si="2"/>
        <v>2419.7926321013688</v>
      </c>
      <c r="F119" s="12">
        <v>117</v>
      </c>
      <c r="G119" s="9">
        <f>$I$2*(1+('Mortgage Points'!$C$9/12))^F119</f>
        <v>7684.561140505446</v>
      </c>
      <c r="H119" s="10">
        <f t="shared" si="3"/>
        <v>2084.561140505446</v>
      </c>
      <c r="R119" s="12">
        <v>117</v>
      </c>
      <c r="S119" s="10">
        <v>984.21814358065092</v>
      </c>
      <c r="T119" s="10">
        <v>1348.7896675663139</v>
      </c>
      <c r="U119" s="10">
        <v>1701.7590522210844</v>
      </c>
      <c r="V119" s="10">
        <v>2042.0885991283021</v>
      </c>
    </row>
    <row r="120" spans="2:22">
      <c r="B120" s="12">
        <v>118</v>
      </c>
      <c r="C120" s="13">
        <f>'Mortgage Points'!C$11-'Mortgage Points'!C$17</f>
        <v>75.502386605904121</v>
      </c>
      <c r="D120" s="10">
        <f>C120/(1+('Mortgage Points'!C$19/12))^B120</f>
        <v>62.032677756141062</v>
      </c>
      <c r="E120" s="10">
        <f t="shared" si="2"/>
        <v>2481.8253098575096</v>
      </c>
      <c r="F120" s="12">
        <v>118</v>
      </c>
      <c r="G120" s="9">
        <f>$I$2*(1+('Mortgage Points'!$C$9/12))^F120</f>
        <v>7705.3734935943139</v>
      </c>
      <c r="H120" s="10">
        <f t="shared" si="3"/>
        <v>2105.3734935943139</v>
      </c>
      <c r="R120" s="12">
        <v>118</v>
      </c>
      <c r="S120" s="10">
        <v>1043.830495403236</v>
      </c>
      <c r="T120" s="10">
        <v>1410.4553563153975</v>
      </c>
      <c r="U120" s="10">
        <v>1765.412732416981</v>
      </c>
      <c r="V120" s="10">
        <v>2107.659080774305</v>
      </c>
    </row>
    <row r="121" spans="2:22">
      <c r="B121" s="6">
        <v>119</v>
      </c>
      <c r="C121" s="13">
        <f>'Mortgage Points'!C$11-'Mortgage Points'!C$17</f>
        <v>75.502386605904121</v>
      </c>
      <c r="D121" s="10">
        <f>C121/(1+('Mortgage Points'!C$19/12))^B121</f>
        <v>61.929461986164114</v>
      </c>
      <c r="E121" s="10">
        <f t="shared" si="2"/>
        <v>2543.7547718436736</v>
      </c>
      <c r="F121" s="6">
        <v>119</v>
      </c>
      <c r="G121" s="9">
        <f>$I$2*(1+('Mortgage Points'!$C$9/12))^F121</f>
        <v>7726.2422134728004</v>
      </c>
      <c r="H121" s="10">
        <f t="shared" si="3"/>
        <v>2126.2422134728004</v>
      </c>
      <c r="R121" s="6">
        <v>119</v>
      </c>
      <c r="S121" s="10">
        <v>1103.0480634389166</v>
      </c>
      <c r="T121" s="10">
        <v>1471.7126630197852</v>
      </c>
      <c r="U121" s="10">
        <v>1828.6448650619116</v>
      </c>
      <c r="V121" s="10">
        <v>2172.7953208200033</v>
      </c>
    </row>
    <row r="122" spans="2:22">
      <c r="B122" s="12">
        <v>120</v>
      </c>
      <c r="C122" s="13">
        <f>'Mortgage Points'!C$11-'Mortgage Points'!C$17</f>
        <v>75.502386605904121</v>
      </c>
      <c r="D122" s="10">
        <f>C122/(1+('Mortgage Points'!C$19/12))^B122</f>
        <v>61.826417956237037</v>
      </c>
      <c r="E122" s="10">
        <f t="shared" si="2"/>
        <v>2605.5811897999106</v>
      </c>
      <c r="F122" s="12">
        <v>120</v>
      </c>
      <c r="G122" s="9">
        <f>$I$2*(1+('Mortgage Points'!$C$9/12))^F122</f>
        <v>7747.1674528009553</v>
      </c>
      <c r="H122" s="10">
        <f t="shared" si="3"/>
        <v>2147.1674528009553</v>
      </c>
      <c r="R122" s="12">
        <v>120</v>
      </c>
      <c r="S122" s="10">
        <v>1161.8734621498577</v>
      </c>
      <c r="T122" s="10">
        <v>1532.5642921963292</v>
      </c>
      <c r="U122" s="10">
        <v>1891.4582418615114</v>
      </c>
      <c r="V122" s="10">
        <v>2237.500195037584</v>
      </c>
    </row>
    <row r="123" spans="2:22">
      <c r="B123" s="12">
        <v>121</v>
      </c>
      <c r="C123" s="13">
        <f>'Mortgage Points'!C$11-'Mortgage Points'!C$17</f>
        <v>75.502386605904121</v>
      </c>
      <c r="D123" s="10">
        <f>C123/(1+('Mortgage Points'!C$19/12))^B123</f>
        <v>61.723545380602701</v>
      </c>
      <c r="E123" s="10">
        <f t="shared" si="2"/>
        <v>2667.3047351805135</v>
      </c>
      <c r="F123" s="12">
        <v>121</v>
      </c>
      <c r="G123" s="9">
        <f>$I$2*(1+('Mortgage Points'!$C$9/12))^F123</f>
        <v>7768.1493646522913</v>
      </c>
      <c r="H123" s="10">
        <f t="shared" si="3"/>
        <v>2168.1493646522913</v>
      </c>
      <c r="R123" s="12">
        <v>121</v>
      </c>
      <c r="S123" s="10">
        <v>1220.3092886839052</v>
      </c>
      <c r="T123" s="10">
        <v>1593.0129304511743</v>
      </c>
      <c r="U123" s="10">
        <v>1953.8556360332993</v>
      </c>
      <c r="V123" s="10">
        <v>2301.7765601543861</v>
      </c>
    </row>
    <row r="124" spans="2:22">
      <c r="B124" s="12">
        <v>122</v>
      </c>
      <c r="C124" s="13">
        <f>'Mortgage Points'!C$11-'Mortgage Points'!C$17</f>
        <v>75.502386605904121</v>
      </c>
      <c r="D124" s="10">
        <f>C124/(1+('Mortgage Points'!C$19/12))^B124</f>
        <v>61.620843973979404</v>
      </c>
      <c r="E124" s="10">
        <f t="shared" si="2"/>
        <v>2728.9255791544929</v>
      </c>
      <c r="F124" s="12">
        <v>122</v>
      </c>
      <c r="G124" s="9">
        <f>$I$2*(1+('Mortgage Points'!$C$9/12))^F124</f>
        <v>7789.1881025148914</v>
      </c>
      <c r="H124" s="10">
        <f t="shared" si="3"/>
        <v>2189.1881025148914</v>
      </c>
      <c r="R124" s="12">
        <v>122</v>
      </c>
      <c r="S124" s="10">
        <v>1278.3581229892502</v>
      </c>
      <c r="T124" s="10">
        <v>1653.0612465983713</v>
      </c>
      <c r="U124" s="10">
        <v>2015.839802429115</v>
      </c>
      <c r="V124" s="10">
        <v>2365.6272539790239</v>
      </c>
    </row>
    <row r="125" spans="2:22">
      <c r="B125" s="6">
        <v>123</v>
      </c>
      <c r="C125" s="13">
        <f>'Mortgage Points'!C$11-'Mortgage Points'!C$17</f>
        <v>75.502386605904121</v>
      </c>
      <c r="D125" s="10">
        <f>C125/(1+('Mortgage Points'!C$19/12))^B125</f>
        <v>61.518313451560125</v>
      </c>
      <c r="E125" s="10">
        <f t="shared" si="2"/>
        <v>2790.4438926060529</v>
      </c>
      <c r="F125" s="6">
        <v>123</v>
      </c>
      <c r="G125" s="9">
        <f>$I$2*(1+('Mortgage Points'!$C$9/12))^F125</f>
        <v>7810.283820292535</v>
      </c>
      <c r="H125" s="10">
        <f t="shared" si="3"/>
        <v>2210.283820292535</v>
      </c>
      <c r="R125" s="6">
        <v>123</v>
      </c>
      <c r="S125" s="10">
        <v>1336.0225279283347</v>
      </c>
      <c r="T125" s="10">
        <v>1712.7118917777063</v>
      </c>
      <c r="U125" s="10">
        <v>2077.4134776567466</v>
      </c>
      <c r="V125" s="10">
        <v>2429.0550955266776</v>
      </c>
    </row>
    <row r="126" spans="2:22">
      <c r="B126" s="12">
        <v>124</v>
      </c>
      <c r="C126" s="13">
        <f>'Mortgage Points'!C$11-'Mortgage Points'!C$17</f>
        <v>75.502386605904121</v>
      </c>
      <c r="D126" s="10">
        <f>C126/(1+('Mortgage Points'!C$19/12))^B126</f>
        <v>61.415953529011787</v>
      </c>
      <c r="E126" s="10">
        <f t="shared" si="2"/>
        <v>2851.8598461350648</v>
      </c>
      <c r="F126" s="12">
        <v>124</v>
      </c>
      <c r="G126" s="9">
        <f>$I$2*(1+('Mortgage Points'!$C$9/12))^F126</f>
        <v>7831.4366723058283</v>
      </c>
      <c r="H126" s="10">
        <f t="shared" si="3"/>
        <v>2231.4366723058283</v>
      </c>
      <c r="R126" s="12">
        <v>124</v>
      </c>
      <c r="S126" s="10">
        <v>1393.3050493910014</v>
      </c>
      <c r="T126" s="10">
        <v>1771.9674995717476</v>
      </c>
      <c r="U126" s="10">
        <v>2138.5793802007515</v>
      </c>
      <c r="V126" s="10">
        <v>2492.0628851435522</v>
      </c>
    </row>
    <row r="127" spans="2:22">
      <c r="B127" s="12">
        <v>125</v>
      </c>
      <c r="C127" s="13">
        <f>'Mortgage Points'!C$11-'Mortgage Points'!C$17</f>
        <v>75.502386605904121</v>
      </c>
      <c r="D127" s="10">
        <f>C127/(1+('Mortgage Points'!C$19/12))^B127</f>
        <v>61.313763922474308</v>
      </c>
      <c r="E127" s="10">
        <f t="shared" si="2"/>
        <v>2913.173610057539</v>
      </c>
      <c r="F127" s="12">
        <v>125</v>
      </c>
      <c r="G127" s="9">
        <f>$I$2*(1+('Mortgage Points'!$C$9/12))^F127</f>
        <v>7852.6468132933232</v>
      </c>
      <c r="H127" s="10">
        <f t="shared" si="3"/>
        <v>2252.6468132933232</v>
      </c>
      <c r="R127" s="12">
        <v>125</v>
      </c>
      <c r="S127" s="10">
        <v>1450.2082164068954</v>
      </c>
      <c r="T127" s="10">
        <v>1830.8306861221197</v>
      </c>
      <c r="U127" s="10">
        <v>2199.3402105424784</v>
      </c>
      <c r="V127" s="10">
        <v>2554.6534046305137</v>
      </c>
    </row>
    <row r="128" spans="2:22">
      <c r="B128" s="12">
        <v>126</v>
      </c>
      <c r="C128" s="13">
        <f>'Mortgage Points'!C$11-'Mortgage Points'!C$17</f>
        <v>75.502386605904121</v>
      </c>
      <c r="D128" s="10">
        <f>C128/(1+('Mortgage Points'!C$19/12))^B128</f>
        <v>61.211744348560046</v>
      </c>
      <c r="E128" s="10">
        <f t="shared" si="2"/>
        <v>2974.3853544060989</v>
      </c>
      <c r="F128" s="12">
        <v>126</v>
      </c>
      <c r="G128" s="9">
        <f>$I$2*(1+('Mortgage Points'!$C$9/12))^F128</f>
        <v>7873.9143984126613</v>
      </c>
      <c r="H128" s="10">
        <f t="shared" si="3"/>
        <v>2273.9143984126613</v>
      </c>
      <c r="R128" s="12">
        <v>126</v>
      </c>
      <c r="S128" s="10">
        <v>1506.7345412571215</v>
      </c>
      <c r="T128" s="10">
        <v>1889.304050245006</v>
      </c>
      <c r="U128" s="10">
        <v>2259.6986512792932</v>
      </c>
      <c r="V128" s="10">
        <v>2616.829417365906</v>
      </c>
    </row>
    <row r="129" spans="2:22">
      <c r="B129" s="6">
        <v>127</v>
      </c>
      <c r="C129" s="13">
        <f>'Mortgage Points'!C$11-'Mortgage Points'!C$17</f>
        <v>75.502386605904121</v>
      </c>
      <c r="D129" s="10">
        <f>C129/(1+('Mortgage Points'!C$19/12))^B129</f>
        <v>61.109894524352775</v>
      </c>
      <c r="E129" s="10">
        <f t="shared" si="2"/>
        <v>3035.4952489304519</v>
      </c>
      <c r="F129" s="6">
        <v>127</v>
      </c>
      <c r="G129" s="9">
        <f>$I$2*(1+('Mortgage Points'!$C$9/12))^F129</f>
        <v>7895.2395832416942</v>
      </c>
      <c r="H129" s="10">
        <f t="shared" si="3"/>
        <v>2295.2395832416942</v>
      </c>
      <c r="R129" s="6">
        <v>127</v>
      </c>
      <c r="S129" s="10">
        <v>1562.8865195851606</v>
      </c>
      <c r="T129" s="10">
        <v>1947.3901735458865</v>
      </c>
      <c r="U129" s="10">
        <v>2319.6573672430163</v>
      </c>
      <c r="V129" s="10">
        <v>2678.5936684275539</v>
      </c>
    </row>
    <row r="130" spans="2:22">
      <c r="B130" s="12">
        <v>128</v>
      </c>
      <c r="C130" s="13">
        <f>'Mortgage Points'!C$11-'Mortgage Points'!C$17</f>
        <v>75.502386605904121</v>
      </c>
      <c r="D130" s="10">
        <f>C130/(1+('Mortgage Points'!C$19/12))^B130</f>
        <v>61.00821416740709</v>
      </c>
      <c r="E130" s="10">
        <f t="shared" si="2"/>
        <v>3096.5034630978589</v>
      </c>
      <c r="F130" s="12">
        <v>128</v>
      </c>
      <c r="G130" s="9">
        <f>$I$2*(1+('Mortgage Points'!$C$9/12))^F130</f>
        <v>7916.6225237796398</v>
      </c>
      <c r="H130" s="10">
        <f t="shared" si="3"/>
        <v>2316.6225237796398</v>
      </c>
      <c r="R130" s="12">
        <v>128</v>
      </c>
      <c r="S130" s="10">
        <v>1618.6666305070537</v>
      </c>
      <c r="T130" s="10">
        <v>2005.0916205335161</v>
      </c>
      <c r="U130" s="10">
        <v>2379.2190056175759</v>
      </c>
      <c r="V130" s="10">
        <v>2739.9488847139592</v>
      </c>
    </row>
    <row r="131" spans="2:22">
      <c r="B131" s="12">
        <v>129</v>
      </c>
      <c r="C131" s="13">
        <f>'Mortgage Points'!C$11-'Mortgage Points'!C$17</f>
        <v>75.502386605904121</v>
      </c>
      <c r="D131" s="10">
        <f>C131/(1+('Mortgage Points'!C$19/12))^B131</f>
        <v>60.906702995747509</v>
      </c>
      <c r="E131" s="10">
        <f t="shared" ref="E131:E194" si="4">E130+D131</f>
        <v>3157.4101660936062</v>
      </c>
      <c r="F131" s="12">
        <v>129</v>
      </c>
      <c r="G131" s="9">
        <f>$I$2*(1+('Mortgage Points'!$C$9/12))^F131</f>
        <v>7938.06337644821</v>
      </c>
      <c r="H131" s="10">
        <f t="shared" ref="H131:H194" si="5">G131-$I$2</f>
        <v>2338.06337644821</v>
      </c>
      <c r="R131" s="12">
        <v>129</v>
      </c>
      <c r="S131" s="10">
        <v>1674.0773367208549</v>
      </c>
      <c r="T131" s="10">
        <v>2062.4109387331482</v>
      </c>
      <c r="U131" s="10">
        <v>2438.3861960558802</v>
      </c>
      <c r="V131" s="10">
        <v>2800.8977750646927</v>
      </c>
    </row>
    <row r="132" spans="2:22">
      <c r="B132" s="12">
        <v>130</v>
      </c>
      <c r="C132" s="13">
        <f>'Mortgage Points'!C$11-'Mortgage Points'!C$17</f>
        <v>75.502386605904121</v>
      </c>
      <c r="D132" s="10">
        <f>C132/(1+('Mortgage Points'!C$19/12))^B132</f>
        <v>60.805360727867729</v>
      </c>
      <c r="E132" s="10">
        <f t="shared" si="4"/>
        <v>3218.2155268214738</v>
      </c>
      <c r="F132" s="12">
        <v>130</v>
      </c>
      <c r="G132" s="9">
        <f>$I$2*(1+('Mortgage Points'!$C$9/12))^F132</f>
        <v>7959.5622980927565</v>
      </c>
      <c r="H132" s="10">
        <f t="shared" si="5"/>
        <v>2359.5622980927565</v>
      </c>
      <c r="R132" s="12">
        <v>130</v>
      </c>
      <c r="S132" s="10">
        <v>1729.1210846153592</v>
      </c>
      <c r="T132" s="10">
        <v>2119.3506587990078</v>
      </c>
      <c r="U132" s="10">
        <v>2497.1615507959173</v>
      </c>
      <c r="V132" s="10">
        <v>2861.4430303799909</v>
      </c>
    </row>
    <row r="133" spans="2:22">
      <c r="B133" s="6">
        <v>131</v>
      </c>
      <c r="C133" s="13">
        <f>'Mortgage Points'!C$11-'Mortgage Points'!C$17</f>
        <v>75.502386605904121</v>
      </c>
      <c r="D133" s="10">
        <f>C133/(1+('Mortgage Points'!C$19/12))^B133</f>
        <v>60.704187082729845</v>
      </c>
      <c r="E133" s="10">
        <f t="shared" si="4"/>
        <v>3278.9197139042035</v>
      </c>
      <c r="F133" s="6">
        <v>131</v>
      </c>
      <c r="G133" s="9">
        <f>$I$2*(1+('Mortgage Points'!$C$9/12))^F133</f>
        <v>7981.1194459834242</v>
      </c>
      <c r="H133" s="10">
        <f t="shared" si="5"/>
        <v>2381.1194459834242</v>
      </c>
      <c r="R133" s="6">
        <v>131</v>
      </c>
      <c r="S133" s="10">
        <v>1783.8003043781118</v>
      </c>
      <c r="T133" s="10">
        <v>2175.9132946260206</v>
      </c>
      <c r="U133" s="10">
        <v>2555.5476647760865</v>
      </c>
      <c r="V133" s="10">
        <v>2921.5873237395585</v>
      </c>
    </row>
    <row r="134" spans="2:22">
      <c r="B134" s="12">
        <v>132</v>
      </c>
      <c r="C134" s="13">
        <f>'Mortgage Points'!C$11-'Mortgage Points'!C$17</f>
        <v>75.502386605904121</v>
      </c>
      <c r="D134" s="10">
        <f>C134/(1+('Mortgage Points'!C$19/12))^B134</f>
        <v>60.60318177976356</v>
      </c>
      <c r="E134" s="10">
        <f t="shared" si="4"/>
        <v>3339.5228956839669</v>
      </c>
      <c r="F134" s="12">
        <v>132</v>
      </c>
      <c r="G134" s="9">
        <f>$I$2*(1+('Mortgage Points'!$C$9/12))^F134</f>
        <v>8002.7349778162961</v>
      </c>
      <c r="H134" s="10">
        <f t="shared" si="5"/>
        <v>2402.7349778162961</v>
      </c>
      <c r="R134" s="12">
        <v>132</v>
      </c>
      <c r="S134" s="10">
        <v>1838.1174101027007</v>
      </c>
      <c r="T134" s="10">
        <v>2232.1013434608017</v>
      </c>
      <c r="U134" s="10">
        <v>2613.5471157497645</v>
      </c>
      <c r="V134" s="10">
        <v>2981.3333105205861</v>
      </c>
    </row>
    <row r="135" spans="2:22">
      <c r="B135" s="12">
        <v>133</v>
      </c>
      <c r="C135" s="13">
        <f>'Mortgage Points'!C$11-'Mortgage Points'!C$17</f>
        <v>75.502386605904121</v>
      </c>
      <c r="D135" s="10">
        <f>C135/(1+('Mortgage Points'!C$19/12))^B135</f>
        <v>60.502344538865458</v>
      </c>
      <c r="E135" s="10">
        <f t="shared" si="4"/>
        <v>3400.0252402228325</v>
      </c>
      <c r="F135" s="12">
        <v>133</v>
      </c>
      <c r="G135" s="9">
        <f>$I$2*(1+('Mortgage Points'!$C$9/12))^F135</f>
        <v>8024.4090517145505</v>
      </c>
      <c r="H135" s="10">
        <f t="shared" si="5"/>
        <v>2424.4090517145505</v>
      </c>
      <c r="R135" s="12">
        <v>133</v>
      </c>
      <c r="S135" s="10">
        <v>1892.0747998953386</v>
      </c>
      <c r="T135" s="10">
        <v>2287.9172860119088</v>
      </c>
      <c r="U135" s="10">
        <v>2671.1624643991136</v>
      </c>
      <c r="V135" s="10">
        <v>3040.6836285149843</v>
      </c>
    </row>
    <row r="136" spans="2:22">
      <c r="B136" s="12">
        <v>134</v>
      </c>
      <c r="C136" s="13">
        <f>'Mortgage Points'!C$11-'Mortgage Points'!C$17</f>
        <v>75.502386605904121</v>
      </c>
      <c r="D136" s="10">
        <f>C136/(1+('Mortgage Points'!C$19/12))^B136</f>
        <v>60.401675080398128</v>
      </c>
      <c r="E136" s="10">
        <f t="shared" si="4"/>
        <v>3460.4269153032305</v>
      </c>
      <c r="F136" s="12">
        <v>134</v>
      </c>
      <c r="G136" s="9">
        <f>$I$2*(1+('Mortgage Points'!$C$9/12))^F136</f>
        <v>8046.1418262296102</v>
      </c>
      <c r="H136" s="10">
        <f t="shared" si="5"/>
        <v>2446.1418262296102</v>
      </c>
      <c r="R136" s="12">
        <v>134</v>
      </c>
      <c r="S136" s="10">
        <v>1945.6748559807404</v>
      </c>
      <c r="T136" s="10">
        <v>2343.363586559366</v>
      </c>
      <c r="U136" s="10">
        <v>2728.396254448136</v>
      </c>
      <c r="V136" s="10">
        <v>3099.6408980458436</v>
      </c>
    </row>
    <row r="137" spans="2:22">
      <c r="B137" s="6">
        <v>135</v>
      </c>
      <c r="C137" s="13">
        <f>'Mortgage Points'!C$11-'Mortgage Points'!C$17</f>
        <v>75.502386605904121</v>
      </c>
      <c r="D137" s="10">
        <f>C137/(1+('Mortgage Points'!C$19/12))^B137</f>
        <v>60.301173125189472</v>
      </c>
      <c r="E137" s="10">
        <f t="shared" si="4"/>
        <v>3520.7280884284201</v>
      </c>
      <c r="F137" s="6">
        <v>135</v>
      </c>
      <c r="G137" s="9">
        <f>$I$2*(1+('Mortgage Points'!$C$9/12))^F137</f>
        <v>8067.9334603423149</v>
      </c>
      <c r="H137" s="10">
        <f t="shared" si="5"/>
        <v>2467.9334603423149</v>
      </c>
      <c r="R137" s="6">
        <v>135</v>
      </c>
      <c r="S137" s="10">
        <v>1998.9199448072986</v>
      </c>
      <c r="T137" s="10">
        <v>2398.4426930634627</v>
      </c>
      <c r="U137" s="10">
        <v>2785.2510127749792</v>
      </c>
      <c r="V137" s="10">
        <v>3158.2077220831211</v>
      </c>
    </row>
    <row r="138" spans="2:22">
      <c r="B138" s="12">
        <v>136</v>
      </c>
      <c r="C138" s="13">
        <f>'Mortgage Points'!C$11-'Mortgage Points'!C$17</f>
        <v>75.502386605904121</v>
      </c>
      <c r="D138" s="10">
        <f>C138/(1+('Mortgage Points'!C$19/12))^B138</f>
        <v>60.200838394531907</v>
      </c>
      <c r="E138" s="10">
        <f t="shared" si="4"/>
        <v>3580.9289268229518</v>
      </c>
      <c r="F138" s="12">
        <v>136</v>
      </c>
      <c r="G138" s="9">
        <f>$I$2*(1+('Mortgage Points'!$C$9/12))^F138</f>
        <v>8089.7841134640757</v>
      </c>
      <c r="H138" s="10">
        <f t="shared" si="5"/>
        <v>2489.7841134640757</v>
      </c>
      <c r="R138" s="12">
        <v>136</v>
      </c>
      <c r="S138" s="10">
        <v>2051.8124171515615</v>
      </c>
      <c r="T138" s="10">
        <v>2453.1570372728302</v>
      </c>
      <c r="U138" s="10">
        <v>2841.7292495234992</v>
      </c>
      <c r="V138" s="10">
        <v>3216.3866863585622</v>
      </c>
    </row>
    <row r="139" spans="2:22">
      <c r="B139" s="12">
        <v>137</v>
      </c>
      <c r="C139" s="13">
        <f>'Mortgage Points'!C$11-'Mortgage Points'!C$17</f>
        <v>75.502386605904121</v>
      </c>
      <c r="D139" s="10">
        <f>C139/(1+('Mortgage Points'!C$19/12))^B139</f>
        <v>60.100670610181609</v>
      </c>
      <c r="E139" s="10">
        <f t="shared" si="4"/>
        <v>3641.0295974331334</v>
      </c>
      <c r="F139" s="12">
        <v>137</v>
      </c>
      <c r="G139" s="9">
        <f>$I$2*(1+('Mortgage Points'!$C$9/12))^F139</f>
        <v>8111.6939454380417</v>
      </c>
      <c r="H139" s="10">
        <f t="shared" si="5"/>
        <v>2511.6939454380417</v>
      </c>
      <c r="R139" s="12">
        <v>137</v>
      </c>
      <c r="S139" s="10">
        <v>2104.3546082220214</v>
      </c>
      <c r="T139" s="10">
        <v>2507.5090348318045</v>
      </c>
      <c r="U139" s="10">
        <v>2897.8334582140819</v>
      </c>
      <c r="V139" s="10">
        <v>3274.1803594798612</v>
      </c>
    </row>
    <row r="140" spans="2:22">
      <c r="B140" s="12">
        <v>138</v>
      </c>
      <c r="C140" s="13">
        <f>'Mortgage Points'!C$11-'Mortgage Points'!C$17</f>
        <v>75.502386605904121</v>
      </c>
      <c r="D140" s="10">
        <f>C140/(1+('Mortgage Points'!C$19/12))^B140</f>
        <v>60.000669494357673</v>
      </c>
      <c r="E140" s="10">
        <f t="shared" si="4"/>
        <v>3701.0302669274911</v>
      </c>
      <c r="F140" s="12">
        <v>138</v>
      </c>
      <c r="G140" s="9">
        <f>$I$2*(1+('Mortgage Points'!$C$9/12))^F140</f>
        <v>8133.6631165402696</v>
      </c>
      <c r="H140" s="10">
        <f t="shared" si="5"/>
        <v>2533.6631165402696</v>
      </c>
      <c r="R140" s="12">
        <v>138</v>
      </c>
      <c r="S140" s="10">
        <v>2156.5488377622132</v>
      </c>
      <c r="T140" s="10">
        <v>2561.5010853870772</v>
      </c>
      <c r="U140" s="10">
        <v>2953.5661158537337</v>
      </c>
      <c r="V140" s="10">
        <v>3331.5912930440654</v>
      </c>
    </row>
    <row r="141" spans="2:22">
      <c r="B141" s="6">
        <v>139</v>
      </c>
      <c r="C141" s="13">
        <f>'Mortgage Points'!C$11-'Mortgage Points'!C$17</f>
        <v>75.502386605904121</v>
      </c>
      <c r="D141" s="10">
        <f>C141/(1+('Mortgage Points'!C$19/12))^B141</f>
        <v>59.900834769741429</v>
      </c>
      <c r="E141" s="10">
        <f t="shared" si="4"/>
        <v>3760.9311016972324</v>
      </c>
      <c r="F141" s="6">
        <v>139</v>
      </c>
      <c r="G141" s="9">
        <f>$I$2*(1+('Mortgage Points'!$C$9/12))^F141</f>
        <v>8155.6917874808978</v>
      </c>
      <c r="H141" s="10">
        <f t="shared" si="5"/>
        <v>2555.6917874808978</v>
      </c>
      <c r="R141" s="6">
        <v>139</v>
      </c>
      <c r="S141" s="10">
        <v>2208.3974101531326</v>
      </c>
      <c r="T141" s="10">
        <v>2615.1355726936395</v>
      </c>
      <c r="U141" s="10">
        <v>3008.9296830454405</v>
      </c>
      <c r="V141" s="10">
        <v>3388.6220217502287</v>
      </c>
    </row>
    <row r="142" spans="2:22">
      <c r="B142" s="12">
        <v>140</v>
      </c>
      <c r="C142" s="13">
        <f>'Mortgage Points'!C$11-'Mortgage Points'!C$17</f>
        <v>75.502386605904121</v>
      </c>
      <c r="D142" s="10">
        <f>C142/(1+('Mortgage Points'!C$19/12))^B142</f>
        <v>59.801166159475635</v>
      </c>
      <c r="E142" s="10">
        <f t="shared" si="4"/>
        <v>3820.7322678567079</v>
      </c>
      <c r="F142" s="12">
        <v>140</v>
      </c>
      <c r="G142" s="9">
        <f>$I$2*(1+('Mortgage Points'!$C$9/12))^F142</f>
        <v>8177.7801194053263</v>
      </c>
      <c r="H142" s="10">
        <f t="shared" si="5"/>
        <v>2577.7801194053263</v>
      </c>
      <c r="R142" s="12">
        <v>140</v>
      </c>
      <c r="S142" s="10">
        <v>2259.9026145149728</v>
      </c>
      <c r="T142" s="10">
        <v>2668.4148647200254</v>
      </c>
      <c r="U142" s="10">
        <v>3063.926604096805</v>
      </c>
      <c r="V142" s="10">
        <v>3445.275063511318</v>
      </c>
    </row>
    <row r="143" spans="2:22">
      <c r="B143" s="12">
        <v>141</v>
      </c>
      <c r="C143" s="13">
        <f>'Mortgage Points'!C$11-'Mortgage Points'!C$17</f>
        <v>75.502386605904121</v>
      </c>
      <c r="D143" s="10">
        <f>C143/(1+('Mortgage Points'!C$19/12))^B143</f>
        <v>59.701663387163691</v>
      </c>
      <c r="E143" s="10">
        <f t="shared" si="4"/>
        <v>3880.4339312438715</v>
      </c>
      <c r="F143" s="12">
        <v>141</v>
      </c>
      <c r="G143" s="9">
        <f>$I$2*(1+('Mortgage Points'!$C$9/12))^F143</f>
        <v>8199.9282738953843</v>
      </c>
      <c r="H143" s="10">
        <f t="shared" si="5"/>
        <v>2599.9282738953843</v>
      </c>
      <c r="R143" s="12">
        <v>141</v>
      </c>
      <c r="S143" s="10">
        <v>2311.0667248081918</v>
      </c>
      <c r="T143" s="10">
        <v>2721.3413137528596</v>
      </c>
      <c r="U143" s="10">
        <v>3118.5593071279618</v>
      </c>
      <c r="V143" s="10">
        <v>3501.5529195653803</v>
      </c>
    </row>
    <row r="144" spans="2:22">
      <c r="B144" s="12">
        <v>142</v>
      </c>
      <c r="C144" s="13">
        <f>'Mortgage Points'!C$11-'Mortgage Points'!C$17</f>
        <v>75.502386605904121</v>
      </c>
      <c r="D144" s="10">
        <f>C144/(1+('Mortgage Points'!C$19/12))^B144</f>
        <v>59.6023261768689</v>
      </c>
      <c r="E144" s="10">
        <f t="shared" si="4"/>
        <v>3940.0362574207402</v>
      </c>
      <c r="F144" s="12">
        <v>142</v>
      </c>
      <c r="G144" s="9">
        <f>$I$2*(1+('Mortgage Points'!$C$9/12))^F144</f>
        <v>8222.136412970518</v>
      </c>
      <c r="H144" s="10">
        <f t="shared" si="5"/>
        <v>2622.136412970518</v>
      </c>
      <c r="R144" s="12">
        <v>142</v>
      </c>
      <c r="S144" s="10">
        <v>2361.8919999339059</v>
      </c>
      <c r="T144" s="10">
        <v>2773.9172565007079</v>
      </c>
      <c r="U144" s="10">
        <v>3172.8302041787797</v>
      </c>
      <c r="V144" s="10">
        <v>3557.4580745859721</v>
      </c>
    </row>
    <row r="145" spans="2:22">
      <c r="B145" s="6">
        <v>143</v>
      </c>
      <c r="C145" s="13">
        <f>'Mortgage Points'!C$11-'Mortgage Points'!C$17</f>
        <v>75.502386605904121</v>
      </c>
      <c r="D145" s="10">
        <f>C145/(1+('Mortgage Points'!C$19/12))^B145</f>
        <v>59.503154253113713</v>
      </c>
      <c r="E145" s="10">
        <f t="shared" si="4"/>
        <v>3999.5394116738539</v>
      </c>
      <c r="F145" s="6">
        <v>143</v>
      </c>
      <c r="G145" s="9">
        <f>$I$2*(1+('Mortgage Points'!$C$9/12))^F145</f>
        <v>8244.4046990889783</v>
      </c>
      <c r="H145" s="10">
        <f t="shared" si="5"/>
        <v>2644.4046990889783</v>
      </c>
      <c r="R145" s="6">
        <v>143</v>
      </c>
      <c r="S145" s="10">
        <v>2412.3806838336218</v>
      </c>
      <c r="T145" s="10">
        <v>2826.1450141972459</v>
      </c>
      <c r="U145" s="10">
        <v>3226.7416913153538</v>
      </c>
      <c r="V145" s="10">
        <v>3612.9929967918579</v>
      </c>
    </row>
    <row r="146" spans="2:22">
      <c r="B146" s="12">
        <v>144</v>
      </c>
      <c r="C146" s="13">
        <f>'Mortgage Points'!C$11-'Mortgage Points'!C$17</f>
        <v>75.502386605904121</v>
      </c>
      <c r="D146" s="10">
        <f>C146/(1+('Mortgage Points'!C$19/12))^B146</f>
        <v>59.4041473408789</v>
      </c>
      <c r="E146" s="10">
        <f t="shared" si="4"/>
        <v>4058.9435590147327</v>
      </c>
      <c r="F146" s="12">
        <v>144</v>
      </c>
      <c r="G146" s="9">
        <f>$I$2*(1+('Mortgage Points'!$C$9/12))^F146</f>
        <v>8266.7332951490116</v>
      </c>
      <c r="H146" s="10">
        <f t="shared" si="5"/>
        <v>2666.7332951490116</v>
      </c>
      <c r="R146" s="12">
        <v>144</v>
      </c>
      <c r="S146" s="10">
        <v>2462.5350055883064</v>
      </c>
      <c r="T146" s="10">
        <v>2878.0268927037405</v>
      </c>
      <c r="U146" s="10">
        <v>3280.296148735792</v>
      </c>
      <c r="V146" s="10">
        <v>3668.1601380559828</v>
      </c>
    </row>
    <row r="147" spans="2:22">
      <c r="B147" s="12">
        <v>145</v>
      </c>
      <c r="C147" s="13">
        <f>'Mortgage Points'!C$11-'Mortgage Points'!C$17</f>
        <v>75.502386605904121</v>
      </c>
      <c r="D147" s="10">
        <f>C147/(1+('Mortgage Points'!C$19/12))^B147</f>
        <v>59.305305165602896</v>
      </c>
      <c r="E147" s="10">
        <f t="shared" si="4"/>
        <v>4118.2488641803357</v>
      </c>
      <c r="F147" s="12">
        <v>145</v>
      </c>
      <c r="G147" s="9">
        <f>$I$2*(1+('Mortgage Points'!$C$9/12))^F147</f>
        <v>8289.1223644900401</v>
      </c>
      <c r="H147" s="10">
        <f t="shared" si="5"/>
        <v>2689.1223644900401</v>
      </c>
      <c r="R147" s="12">
        <v>145</v>
      </c>
      <c r="S147" s="10">
        <v>2512.3571795168014</v>
      </c>
      <c r="T147" s="10">
        <v>2929.5651826108547</v>
      </c>
      <c r="U147" s="10">
        <v>3333.4959408753002</v>
      </c>
      <c r="V147" s="10">
        <v>3722.9619340137228</v>
      </c>
    </row>
    <row r="148" spans="2:22">
      <c r="B148" s="12">
        <v>146</v>
      </c>
      <c r="C148" s="13">
        <f>'Mortgage Points'!C$11-'Mortgage Points'!C$17</f>
        <v>75.502386605904121</v>
      </c>
      <c r="D148" s="10">
        <f>C148/(1+('Mortgage Points'!C$19/12))^B148</f>
        <v>59.206627453180928</v>
      </c>
      <c r="E148" s="10">
        <f t="shared" si="4"/>
        <v>4177.4554916335164</v>
      </c>
      <c r="F148" s="12">
        <v>146</v>
      </c>
      <c r="G148" s="9">
        <f>$I$2*(1+('Mortgage Points'!$C$9/12))^F148</f>
        <v>8311.5720708938661</v>
      </c>
      <c r="H148" s="10">
        <f t="shared" si="5"/>
        <v>2711.5720708938661</v>
      </c>
      <c r="R148" s="12">
        <v>146</v>
      </c>
      <c r="S148" s="10">
        <v>2561.8494052735841</v>
      </c>
      <c r="T148" s="10">
        <v>2980.7621593397757</v>
      </c>
      <c r="U148" s="10">
        <v>3386.3434165105732</v>
      </c>
      <c r="V148" s="10">
        <v>3777.4008041704183</v>
      </c>
    </row>
    <row r="149" spans="2:22">
      <c r="B149" s="6">
        <v>147</v>
      </c>
      <c r="C149" s="13">
        <f>'Mortgage Points'!C$11-'Mortgage Points'!C$17</f>
        <v>75.502386605904121</v>
      </c>
      <c r="D149" s="10">
        <f>C149/(1+('Mortgage Points'!C$19/12))^B149</f>
        <v>59.108113929964311</v>
      </c>
      <c r="E149" s="10">
        <f t="shared" si="4"/>
        <v>4236.5636055634805</v>
      </c>
      <c r="F149" s="6">
        <v>147</v>
      </c>
      <c r="G149" s="9">
        <f>$I$2*(1+('Mortgage Points'!$C$9/12))^F149</f>
        <v>8334.0825785858724</v>
      </c>
      <c r="H149" s="10">
        <f t="shared" si="5"/>
        <v>2734.0825785858724</v>
      </c>
      <c r="R149" s="6">
        <v>147</v>
      </c>
      <c r="S149" s="10">
        <v>2611.0138679458851</v>
      </c>
      <c r="T149" s="10">
        <v>3031.6200832426775</v>
      </c>
      <c r="U149" s="10">
        <v>3438.840908863493</v>
      </c>
      <c r="V149" s="10">
        <v>3831.4791520081953</v>
      </c>
    </row>
    <row r="150" spans="2:22">
      <c r="B150" s="12">
        <v>148</v>
      </c>
      <c r="C150" s="13">
        <f>'Mortgage Points'!C$11-'Mortgage Points'!C$17</f>
        <v>75.502386605904121</v>
      </c>
      <c r="D150" s="10">
        <f>C150/(1+('Mortgage Points'!C$19/12))^B150</f>
        <v>59.009764322759715</v>
      </c>
      <c r="E150" s="10">
        <f t="shared" si="4"/>
        <v>4295.5733698862405</v>
      </c>
      <c r="F150" s="12">
        <v>148</v>
      </c>
      <c r="G150" s="9">
        <f>$I$2*(1+('Mortgage Points'!$C$9/12))^F150</f>
        <v>8356.6540522362084</v>
      </c>
      <c r="H150" s="10">
        <f t="shared" si="5"/>
        <v>2756.6540522362084</v>
      </c>
      <c r="R150" s="12">
        <v>148</v>
      </c>
      <c r="S150" s="10">
        <v>2659.8527381501576</v>
      </c>
      <c r="T150" s="10">
        <v>3082.1411997025139</v>
      </c>
      <c r="U150" s="10">
        <v>3490.990735704142</v>
      </c>
      <c r="V150" s="10">
        <v>3885.1993650920795</v>
      </c>
    </row>
    <row r="151" spans="2:22">
      <c r="B151" s="12">
        <v>149</v>
      </c>
      <c r="C151" s="13">
        <f>'Mortgage Points'!C$11-'Mortgage Points'!C$17</f>
        <v>75.502386605904121</v>
      </c>
      <c r="D151" s="10">
        <f>C151/(1+('Mortgage Points'!C$19/12))^B151</f>
        <v>58.911578358828322</v>
      </c>
      <c r="E151" s="10">
        <f t="shared" si="4"/>
        <v>4354.4849482450691</v>
      </c>
      <c r="F151" s="12">
        <v>149</v>
      </c>
      <c r="G151" s="9">
        <f>$I$2*(1+('Mortgage Points'!$C$9/12))^F151</f>
        <v>8379.286656961016</v>
      </c>
      <c r="H151" s="10">
        <f t="shared" si="5"/>
        <v>2779.286656961016</v>
      </c>
      <c r="R151" s="12">
        <v>149</v>
      </c>
      <c r="S151" s="10">
        <v>2708.3681721279117</v>
      </c>
      <c r="T151" s="10">
        <v>3132.3277392321525</v>
      </c>
      <c r="U151" s="10">
        <v>3542.7951994531313</v>
      </c>
      <c r="V151" s="10">
        <v>3938.5638151754083</v>
      </c>
    </row>
    <row r="152" spans="2:22">
      <c r="B152" s="12">
        <v>150</v>
      </c>
      <c r="C152" s="13">
        <f>'Mortgage Points'!C$11-'Mortgage Points'!C$17</f>
        <v>75.502386605904121</v>
      </c>
      <c r="D152" s="10">
        <f>C152/(1+('Mortgage Points'!C$19/12))^B152</f>
        <v>58.813555765885184</v>
      </c>
      <c r="E152" s="10">
        <f t="shared" si="4"/>
        <v>4413.2985040109543</v>
      </c>
      <c r="F152" s="12">
        <v>150</v>
      </c>
      <c r="G152" s="9">
        <f>$I$2*(1+('Mortgage Points'!$C$9/12))^F152</f>
        <v>8401.9805583236175</v>
      </c>
      <c r="H152" s="10">
        <f t="shared" si="5"/>
        <v>2801.9805583236175</v>
      </c>
      <c r="R152" s="12">
        <v>150</v>
      </c>
      <c r="S152" s="10">
        <v>2756.5623118409126</v>
      </c>
      <c r="T152" s="10">
        <v>3182.1819175728533</v>
      </c>
      <c r="U152" s="10">
        <v>3594.2565872832529</v>
      </c>
      <c r="V152" s="10">
        <v>3991.5748583045429</v>
      </c>
    </row>
    <row r="153" spans="2:22">
      <c r="B153" s="6">
        <v>151</v>
      </c>
      <c r="C153" s="13">
        <f>'Mortgage Points'!C$11-'Mortgage Points'!C$17</f>
        <v>75.502386605904121</v>
      </c>
      <c r="D153" s="10">
        <f>C153/(1+('Mortgage Points'!C$19/12))^B153</f>
        <v>58.715696272098349</v>
      </c>
      <c r="E153" s="10">
        <f t="shared" si="4"/>
        <v>4472.0142002830526</v>
      </c>
      <c r="F153" s="6">
        <v>151</v>
      </c>
      <c r="G153" s="9">
        <f>$I$2*(1+('Mortgage Points'!$C$9/12))^F153</f>
        <v>8424.7359223357435</v>
      </c>
      <c r="H153" s="10">
        <f t="shared" si="5"/>
        <v>2824.7359223357435</v>
      </c>
      <c r="R153" s="6">
        <v>151</v>
      </c>
      <c r="S153" s="10">
        <v>2804.4372850657478</v>
      </c>
      <c r="T153" s="10">
        <v>3231.7059357920925</v>
      </c>
      <c r="U153" s="10">
        <v>3645.3771712204598</v>
      </c>
      <c r="V153" s="10">
        <v>4044.2348349228887</v>
      </c>
    </row>
    <row r="154" spans="2:22">
      <c r="B154" s="12">
        <v>152</v>
      </c>
      <c r="C154" s="13">
        <f>'Mortgage Points'!C$11-'Mortgage Points'!C$17</f>
        <v>75.502386605904121</v>
      </c>
      <c r="D154" s="10">
        <f>C154/(1+('Mortgage Points'!C$19/12))^B154</f>
        <v>58.61799960608819</v>
      </c>
      <c r="E154" s="10">
        <f t="shared" si="4"/>
        <v>4530.6321998891408</v>
      </c>
      <c r="F154" s="12">
        <v>152</v>
      </c>
      <c r="G154" s="9">
        <f>$I$2*(1+('Mortgage Points'!$C$9/12))^F154</f>
        <v>8447.5529154587366</v>
      </c>
      <c r="H154" s="10">
        <f t="shared" si="5"/>
        <v>2847.5529154587366</v>
      </c>
      <c r="R154" s="12">
        <v>152</v>
      </c>
      <c r="S154" s="10">
        <v>2851.9952054877695</v>
      </c>
      <c r="T154" s="10">
        <v>3280.9019803807405</v>
      </c>
      <c r="U154" s="10">
        <v>3696.1592082441753</v>
      </c>
      <c r="V154" s="10">
        <v>4096.5460699742252</v>
      </c>
    </row>
    <row r="155" spans="2:22">
      <c r="B155" s="12">
        <v>153</v>
      </c>
      <c r="C155" s="13">
        <f>'Mortgage Points'!C$11-'Mortgage Points'!C$17</f>
        <v>75.502386605904121</v>
      </c>
      <c r="D155" s="10">
        <f>C155/(1+('Mortgage Points'!C$19/12))^B155</f>
        <v>58.520465496926654</v>
      </c>
      <c r="E155" s="10">
        <f t="shared" si="4"/>
        <v>4589.1526653860674</v>
      </c>
      <c r="F155" s="12">
        <v>153</v>
      </c>
      <c r="G155" s="9">
        <f>$I$2*(1+('Mortgage Points'!$C$9/12))^F155</f>
        <v>8470.4317046047709</v>
      </c>
      <c r="H155" s="10">
        <f t="shared" si="5"/>
        <v>2870.4317046047709</v>
      </c>
      <c r="R155" s="12">
        <v>153</v>
      </c>
      <c r="S155" s="10">
        <v>2899.2381727944135</v>
      </c>
      <c r="T155" s="10">
        <v>3329.7722233495961</v>
      </c>
      <c r="U155" s="10">
        <v>3746.6049403869392</v>
      </c>
      <c r="V155" s="10">
        <v>4148.5108730053544</v>
      </c>
    </row>
    <row r="156" spans="2:22">
      <c r="B156" s="12">
        <v>154</v>
      </c>
      <c r="C156" s="13">
        <f>'Mortgage Points'!C$11-'Mortgage Points'!C$17</f>
        <v>75.502386605904121</v>
      </c>
      <c r="D156" s="10">
        <f>C156/(1+('Mortgage Points'!C$19/12))^B156</f>
        <v>58.423093674136418</v>
      </c>
      <c r="E156" s="10">
        <f t="shared" si="4"/>
        <v>4647.5757590602034</v>
      </c>
      <c r="F156" s="12">
        <v>154</v>
      </c>
      <c r="G156" s="9">
        <f>$I$2*(1+('Mortgage Points'!$C$9/12))^F156</f>
        <v>8493.3724571380753</v>
      </c>
      <c r="H156" s="10">
        <f t="shared" si="5"/>
        <v>2893.3724571380753</v>
      </c>
      <c r="R156" s="12">
        <v>154</v>
      </c>
      <c r="S156" s="10">
        <v>2946.1682727679008</v>
      </c>
      <c r="T156" s="10">
        <v>3378.3188223252805</v>
      </c>
      <c r="U156" s="10">
        <v>3796.7165948333932</v>
      </c>
      <c r="V156" s="10">
        <v>4200.1315382680659</v>
      </c>
    </row>
    <row r="157" spans="2:22">
      <c r="B157" s="6">
        <v>155</v>
      </c>
      <c r="C157" s="13">
        <f>'Mortgage Points'!C$11-'Mortgage Points'!C$17</f>
        <v>75.502386605904121</v>
      </c>
      <c r="D157" s="10">
        <f>C157/(1+('Mortgage Points'!C$19/12))^B157</f>
        <v>58.325883867690258</v>
      </c>
      <c r="E157" s="10">
        <f t="shared" si="4"/>
        <v>4705.9016429278936</v>
      </c>
      <c r="F157" s="6">
        <v>155</v>
      </c>
      <c r="G157" s="9">
        <f>$I$2*(1+('Mortgage Points'!$C$9/12))^F157</f>
        <v>8516.3753408761568</v>
      </c>
      <c r="H157" s="10">
        <f t="shared" si="5"/>
        <v>2916.3753408761568</v>
      </c>
      <c r="R157" s="6">
        <v>155</v>
      </c>
      <c r="S157" s="10">
        <v>2992.7875773773253</v>
      </c>
      <c r="T157" s="10">
        <v>3426.5439206454971</v>
      </c>
      <c r="U157" s="10">
        <v>3846.4963840186124</v>
      </c>
      <c r="V157" s="10">
        <v>4251.4103448204278</v>
      </c>
    </row>
    <row r="158" spans="2:22">
      <c r="B158" s="12">
        <v>156</v>
      </c>
      <c r="C158" s="13">
        <f>'Mortgage Points'!C$11-'Mortgage Points'!C$17</f>
        <v>75.502386605904121</v>
      </c>
      <c r="D158" s="10">
        <f>C158/(1+('Mortgage Points'!C$19/12))^B158</f>
        <v>58.228835808010246</v>
      </c>
      <c r="E158" s="10">
        <f t="shared" si="4"/>
        <v>4764.130478735904</v>
      </c>
      <c r="F158" s="12">
        <v>156</v>
      </c>
      <c r="G158" s="9">
        <f>$I$2*(1+('Mortgage Points'!$C$9/12))^F158</f>
        <v>8539.440524091031</v>
      </c>
      <c r="H158" s="10">
        <f t="shared" si="5"/>
        <v>2939.440524091031</v>
      </c>
      <c r="R158" s="12">
        <v>156</v>
      </c>
      <c r="S158" s="10">
        <v>3039.0981448701314</v>
      </c>
      <c r="T158" s="10">
        <v>3474.4496474536591</v>
      </c>
      <c r="U158" s="10">
        <v>3895.9465057257839</v>
      </c>
      <c r="V158" s="10">
        <v>4302.3495566274096</v>
      </c>
    </row>
    <row r="159" spans="2:22">
      <c r="B159" s="12">
        <v>157</v>
      </c>
      <c r="C159" s="13">
        <f>'Mortgage Points'!C$11-'Mortgage Points'!C$17</f>
        <v>75.502386605904121</v>
      </c>
      <c r="D159" s="10">
        <f>C159/(1+('Mortgage Points'!C$19/12))^B159</f>
        <v>58.131949225966956</v>
      </c>
      <c r="E159" s="10">
        <f t="shared" si="4"/>
        <v>4822.2624279618713</v>
      </c>
      <c r="F159" s="12">
        <v>157</v>
      </c>
      <c r="G159" s="9">
        <f>$I$2*(1+('Mortgage Points'!$C$9/12))^F159</f>
        <v>8562.5681755104451</v>
      </c>
      <c r="H159" s="10">
        <f t="shared" si="5"/>
        <v>2962.5681755104451</v>
      </c>
      <c r="R159" s="12">
        <v>157</v>
      </c>
      <c r="S159" s="10">
        <v>3085.1020198629849</v>
      </c>
      <c r="T159" s="10">
        <v>3522.038117792893</v>
      </c>
      <c r="U159" s="10">
        <v>3945.0691431832388</v>
      </c>
      <c r="V159" s="10">
        <v>4352.9514226608353</v>
      </c>
    </row>
    <row r="160" spans="2:22">
      <c r="B160" s="12">
        <v>158</v>
      </c>
      <c r="C160" s="13">
        <f>'Mortgage Points'!C$11-'Mortgage Points'!C$17</f>
        <v>75.502386605904121</v>
      </c>
      <c r="D160" s="10">
        <f>C160/(1+('Mortgage Points'!C$19/12))^B160</f>
        <v>58.035223852878829</v>
      </c>
      <c r="E160" s="10">
        <f t="shared" si="4"/>
        <v>4880.2976518147498</v>
      </c>
      <c r="F160" s="12">
        <v>158</v>
      </c>
      <c r="G160" s="9">
        <f>$I$2*(1+('Mortgage Points'!$C$9/12))^F160</f>
        <v>8585.7584643191221</v>
      </c>
      <c r="H160" s="10">
        <f t="shared" si="5"/>
        <v>2985.7584643191221</v>
      </c>
      <c r="R160" s="12">
        <v>158</v>
      </c>
      <c r="S160" s="10">
        <v>3130.8012334320447</v>
      </c>
      <c r="T160" s="10">
        <v>3569.3114326994169</v>
      </c>
      <c r="U160" s="10">
        <v>3993.8664651608433</v>
      </c>
      <c r="V160" s="10">
        <v>4403.2181769986755</v>
      </c>
    </row>
    <row r="161" spans="2:22">
      <c r="B161" s="6">
        <v>159</v>
      </c>
      <c r="C161" s="13">
        <f>'Mortgage Points'!C$11-'Mortgage Points'!C$17</f>
        <v>75.502386605904121</v>
      </c>
      <c r="D161" s="10">
        <f>C161/(1+('Mortgage Points'!C$19/12))^B161</f>
        <v>57.9386594205113</v>
      </c>
      <c r="E161" s="10">
        <f t="shared" si="4"/>
        <v>4938.2363112352614</v>
      </c>
      <c r="F161" s="6">
        <v>159</v>
      </c>
      <c r="G161" s="9">
        <f>$I$2*(1+('Mortgage Points'!$C$9/12))^F161</f>
        <v>8609.0115601599828</v>
      </c>
      <c r="H161" s="10">
        <f t="shared" si="5"/>
        <v>3009.0115601599828</v>
      </c>
      <c r="R161" s="6">
        <v>159</v>
      </c>
      <c r="S161" s="10">
        <v>3176.1978032026341</v>
      </c>
      <c r="T161" s="10">
        <v>3616.2716792953011</v>
      </c>
      <c r="U161" s="10">
        <v>4042.3406260657484</v>
      </c>
      <c r="V161" s="10">
        <v>4453.1520389236821</v>
      </c>
    </row>
    <row r="162" spans="2:22">
      <c r="B162" s="12">
        <v>160</v>
      </c>
      <c r="C162" s="13">
        <f>'Mortgage Points'!C$11-'Mortgage Points'!C$17</f>
        <v>75.502386605904121</v>
      </c>
      <c r="D162" s="10">
        <f>C162/(1+('Mortgage Points'!C$19/12))^B162</f>
        <v>57.842255661076166</v>
      </c>
      <c r="E162" s="10">
        <f t="shared" si="4"/>
        <v>4996.0785668963372</v>
      </c>
      <c r="F162" s="12">
        <v>160</v>
      </c>
      <c r="G162" s="9">
        <f>$I$2*(1+('Mortgage Points'!$C$9/12))^F162</f>
        <v>8632.3276331354173</v>
      </c>
      <c r="H162" s="10">
        <f t="shared" si="5"/>
        <v>3032.3276331354173</v>
      </c>
      <c r="R162" s="12">
        <v>160</v>
      </c>
      <c r="S162" s="10">
        <v>3221.2937334383187</v>
      </c>
      <c r="T162" s="10">
        <v>3662.9209308806167</v>
      </c>
      <c r="U162" s="10">
        <v>4090.4937660375085</v>
      </c>
      <c r="V162" s="10">
        <v>4502.7552130213708</v>
      </c>
    </row>
    <row r="163" spans="2:22">
      <c r="B163" s="12">
        <v>161</v>
      </c>
      <c r="C163" s="13">
        <f>'Mortgage Points'!C$11-'Mortgage Points'!C$17</f>
        <v>75.502386605904121</v>
      </c>
      <c r="D163" s="10">
        <f>C163/(1+('Mortgage Points'!C$19/12))^B163</f>
        <v>57.746012307230771</v>
      </c>
      <c r="E163" s="10">
        <f t="shared" si="4"/>
        <v>5053.8245792035677</v>
      </c>
      <c r="F163" s="12">
        <v>161</v>
      </c>
      <c r="G163" s="9">
        <f>$I$2*(1+('Mortgage Points'!$C$9/12))^F163</f>
        <v>8655.7068538084914</v>
      </c>
      <c r="H163" s="10">
        <f t="shared" si="5"/>
        <v>3055.7068538084914</v>
      </c>
      <c r="R163" s="12">
        <v>161</v>
      </c>
      <c r="S163" s="10">
        <v>3266.0910151293961</v>
      </c>
      <c r="T163" s="10">
        <v>3709.2612470249701</v>
      </c>
      <c r="U163" s="10">
        <v>4138.3280110425685</v>
      </c>
      <c r="V163" s="10">
        <v>4552.0298892773535</v>
      </c>
    </row>
    <row r="164" spans="2:22">
      <c r="B164" s="12">
        <v>162</v>
      </c>
      <c r="C164" s="13">
        <f>'Mortgage Points'!C$11-'Mortgage Points'!C$17</f>
        <v>75.502386605904121</v>
      </c>
      <c r="D164" s="10">
        <f>C164/(1+('Mortgage Points'!C$19/12))^B164</f>
        <v>57.649929092077315</v>
      </c>
      <c r="E164" s="10">
        <f t="shared" si="4"/>
        <v>5111.4745082956451</v>
      </c>
      <c r="F164" s="12">
        <v>162</v>
      </c>
      <c r="G164" s="9">
        <f>$I$2*(1+('Mortgage Points'!$C$9/12))^F164</f>
        <v>8679.1493932042231</v>
      </c>
      <c r="H164" s="10">
        <f t="shared" si="5"/>
        <v>3079.1493932042231</v>
      </c>
      <c r="R164" s="12">
        <v>162</v>
      </c>
      <c r="S164" s="10">
        <v>3310.5916260807976</v>
      </c>
      <c r="T164" s="10">
        <v>3755.2946736584336</v>
      </c>
      <c r="U164" s="10">
        <v>4185.8454729681243</v>
      </c>
      <c r="V164" s="10">
        <v>4600.978243174025</v>
      </c>
    </row>
    <row r="165" spans="2:22">
      <c r="B165" s="6">
        <v>163</v>
      </c>
      <c r="C165" s="13">
        <f>'Mortgage Points'!C$11-'Mortgage Points'!C$17</f>
        <v>75.502386605904121</v>
      </c>
      <c r="D165" s="10">
        <f>C165/(1+('Mortgage Points'!C$19/12))^B165</f>
        <v>57.554005749162037</v>
      </c>
      <c r="E165" s="10">
        <f t="shared" si="4"/>
        <v>5169.0285140448068</v>
      </c>
      <c r="F165" s="6">
        <v>163</v>
      </c>
      <c r="G165" s="9">
        <f>$I$2*(1+('Mortgage Points'!$C$9/12))^F165</f>
        <v>8702.655422810818</v>
      </c>
      <c r="H165" s="10">
        <f t="shared" si="5"/>
        <v>3102.655422810818</v>
      </c>
      <c r="R165" s="6">
        <v>163</v>
      </c>
      <c r="S165" s="10">
        <v>3354.7975309994085</v>
      </c>
      <c r="T165" s="10">
        <v>3801.0232431618742</v>
      </c>
      <c r="U165" s="10">
        <v>4233.0482497153653</v>
      </c>
      <c r="V165" s="10">
        <v>4649.6024357866127</v>
      </c>
    </row>
    <row r="166" spans="2:22">
      <c r="B166" s="12">
        <v>164</v>
      </c>
      <c r="C166" s="13">
        <f>'Mortgage Points'!C$11-'Mortgage Points'!C$17</f>
        <v>75.502386605904121</v>
      </c>
      <c r="D166" s="10">
        <f>C166/(1+('Mortgage Points'!C$19/12))^B166</f>
        <v>57.458242012474571</v>
      </c>
      <c r="E166" s="10">
        <f t="shared" si="4"/>
        <v>5226.4867560572811</v>
      </c>
      <c r="F166" s="12">
        <v>164</v>
      </c>
      <c r="G166" s="9">
        <f>$I$2*(1+('Mortgage Points'!$C$9/12))^F166</f>
        <v>8726.2251145809314</v>
      </c>
      <c r="H166" s="10">
        <f t="shared" si="5"/>
        <v>3126.2251145809314</v>
      </c>
      <c r="R166" s="12">
        <v>164</v>
      </c>
      <c r="S166" s="10">
        <v>3398.7106815808102</v>
      </c>
      <c r="T166" s="10">
        <v>3846.4489744566827</v>
      </c>
      <c r="U166" s="10">
        <v>4279.9384252920945</v>
      </c>
      <c r="V166" s="10">
        <v>4697.904613878587</v>
      </c>
    </row>
    <row r="167" spans="2:22">
      <c r="B167" s="12">
        <v>165</v>
      </c>
      <c r="C167" s="13">
        <f>'Mortgage Points'!C$11-'Mortgage Points'!C$17</f>
        <v>75.502386605904121</v>
      </c>
      <c r="D167" s="10">
        <f>C167/(1+('Mortgage Points'!C$19/12))^B167</f>
        <v>57.362637616447159</v>
      </c>
      <c r="E167" s="10">
        <f t="shared" si="4"/>
        <v>5283.8493936737286</v>
      </c>
      <c r="F167" s="12">
        <v>165</v>
      </c>
      <c r="G167" s="9">
        <f>$I$2*(1+('Mortgage Points'!$C$9/12))^F167</f>
        <v>8749.8586409329218</v>
      </c>
      <c r="H167" s="10">
        <f t="shared" si="5"/>
        <v>3149.8586409329218</v>
      </c>
      <c r="R167" s="12">
        <v>165</v>
      </c>
      <c r="S167" s="10">
        <v>3442.3330165954476</v>
      </c>
      <c r="T167" s="10">
        <v>3891.5738730939097</v>
      </c>
      <c r="U167" s="10">
        <v>4326.5180699047396</v>
      </c>
      <c r="V167" s="10">
        <v>4745.8869099964422</v>
      </c>
    </row>
    <row r="168" spans="2:22">
      <c r="B168" s="12">
        <v>166</v>
      </c>
      <c r="C168" s="13">
        <f>'Mortgage Points'!C$11-'Mortgage Points'!C$17</f>
        <v>75.502386605904121</v>
      </c>
      <c r="D168" s="10">
        <f>C168/(1+('Mortgage Points'!C$19/12))^B168</f>
        <v>57.267192295953905</v>
      </c>
      <c r="E168" s="10">
        <f t="shared" si="4"/>
        <v>5341.1165859696821</v>
      </c>
      <c r="F168" s="12">
        <v>166</v>
      </c>
      <c r="G168" s="9">
        <f>$I$2*(1+('Mortgage Points'!$C$9/12))^F168</f>
        <v>8773.5561747521133</v>
      </c>
      <c r="H168" s="10">
        <f t="shared" si="5"/>
        <v>3173.5561747521133</v>
      </c>
      <c r="R168" s="12">
        <v>166</v>
      </c>
      <c r="S168" s="10">
        <v>3485.6664619742264</v>
      </c>
      <c r="T168" s="10">
        <v>3936.3999313428108</v>
      </c>
      <c r="U168" s="10">
        <v>4372.7892400497512</v>
      </c>
      <c r="V168" s="10">
        <v>4793.5514425638485</v>
      </c>
    </row>
    <row r="169" spans="2:22">
      <c r="B169" s="6">
        <v>167</v>
      </c>
      <c r="C169" s="13">
        <f>'Mortgage Points'!C$11-'Mortgage Points'!C$17</f>
        <v>75.502386605904121</v>
      </c>
      <c r="D169" s="10">
        <f>C169/(1+('Mortgage Points'!C$19/12))^B169</f>
        <v>57.171905786310049</v>
      </c>
      <c r="E169" s="10">
        <f t="shared" si="4"/>
        <v>5398.2884917559923</v>
      </c>
      <c r="F169" s="6">
        <v>167</v>
      </c>
      <c r="G169" s="9">
        <f>$I$2*(1+('Mortgage Points'!$C$9/12))^F169</f>
        <v>8797.3178893920685</v>
      </c>
      <c r="H169" s="10">
        <f t="shared" si="5"/>
        <v>3197.3178893920685</v>
      </c>
      <c r="R169" s="6">
        <v>167</v>
      </c>
      <c r="S169" s="10">
        <v>3528.7129308935432</v>
      </c>
      <c r="T169" s="10">
        <v>3980.9291282788054</v>
      </c>
      <c r="U169" s="10">
        <v>4418.753978604399</v>
      </c>
      <c r="V169" s="10">
        <v>4840.9003159751792</v>
      </c>
    </row>
    <row r="170" spans="2:22">
      <c r="B170" s="12">
        <v>168</v>
      </c>
      <c r="C170" s="13">
        <f>'Mortgage Points'!C$11-'Mortgage Points'!C$17</f>
        <v>75.502386605904121</v>
      </c>
      <c r="D170" s="10">
        <f>C170/(1+('Mortgage Points'!C$19/12))^B170</f>
        <v>57.076777823271243</v>
      </c>
      <c r="E170" s="10">
        <f t="shared" si="4"/>
        <v>5455.3652695792634</v>
      </c>
      <c r="F170" s="12">
        <v>168</v>
      </c>
      <c r="G170" s="9">
        <f>$I$2*(1+('Mortgage Points'!$C$9/12))^F170</f>
        <v>8821.1439586758388</v>
      </c>
      <c r="H170" s="10">
        <f t="shared" si="5"/>
        <v>3221.1439586758388</v>
      </c>
      <c r="R170" s="12">
        <v>168</v>
      </c>
      <c r="S170" s="10">
        <v>3571.4743238597516</v>
      </c>
      <c r="T170" s="10">
        <v>4025.1634298708527</v>
      </c>
      <c r="U170" s="10">
        <v>4464.4143149169622</v>
      </c>
      <c r="V170" s="10">
        <v>4887.9356206884213</v>
      </c>
    </row>
    <row r="171" spans="2:22">
      <c r="B171" s="12">
        <v>169</v>
      </c>
      <c r="C171" s="13">
        <f>'Mortgage Points'!C$11-'Mortgage Points'!C$17</f>
        <v>75.502386605904121</v>
      </c>
      <c r="D171" s="10">
        <f>C171/(1+('Mortgage Points'!C$19/12))^B171</f>
        <v>56.981808143032865</v>
      </c>
      <c r="E171" s="10">
        <f t="shared" si="4"/>
        <v>5512.3470777222965</v>
      </c>
      <c r="F171" s="12">
        <v>169</v>
      </c>
      <c r="G171" s="9">
        <f>$I$2*(1+('Mortgage Points'!$C$9/12))^F171</f>
        <v>8845.0345568972534</v>
      </c>
      <c r="H171" s="10">
        <f t="shared" si="5"/>
        <v>3245.0345568972534</v>
      </c>
      <c r="R171" s="12">
        <v>169</v>
      </c>
      <c r="S171" s="10">
        <v>3613.9525287930715</v>
      </c>
      <c r="T171" s="10">
        <v>4069.1047890682507</v>
      </c>
      <c r="U171" s="10">
        <v>4509.7722648963299</v>
      </c>
      <c r="V171" s="10">
        <v>4934.6594333174698</v>
      </c>
    </row>
    <row r="172" spans="2:22">
      <c r="B172" s="12">
        <v>170</v>
      </c>
      <c r="C172" s="13">
        <f>'Mortgage Points'!C$11-'Mortgage Points'!C$17</f>
        <v>75.502386605904121</v>
      </c>
      <c r="D172" s="10">
        <f>C172/(1+('Mortgage Points'!C$19/12))^B172</f>
        <v>56.886996482229151</v>
      </c>
      <c r="E172" s="10">
        <f t="shared" si="4"/>
        <v>5569.2340742045253</v>
      </c>
      <c r="F172" s="12">
        <v>170</v>
      </c>
      <c r="G172" s="9">
        <f>$I$2*(1+('Mortgage Points'!$C$9/12))^F172</f>
        <v>8868.9898588221822</v>
      </c>
      <c r="H172" s="10">
        <f t="shared" si="5"/>
        <v>3268.9898588221822</v>
      </c>
      <c r="R172" s="12">
        <v>170</v>
      </c>
      <c r="S172" s="10">
        <v>3656.1494211109389</v>
      </c>
      <c r="T172" s="10">
        <v>4112.7551458868584</v>
      </c>
      <c r="U172" s="10">
        <v>4554.8298311010003</v>
      </c>
      <c r="V172" s="10">
        <v>4981.0738167238096</v>
      </c>
    </row>
    <row r="173" spans="2:22">
      <c r="B173" s="6">
        <v>171</v>
      </c>
      <c r="C173" s="13">
        <f>'Mortgage Points'!C$11-'Mortgage Points'!C$17</f>
        <v>75.502386605904121</v>
      </c>
      <c r="D173" s="10">
        <f>C173/(1+('Mortgage Points'!C$19/12))^B173</f>
        <v>56.792342577932587</v>
      </c>
      <c r="E173" s="10">
        <f t="shared" si="4"/>
        <v>5626.026416782458</v>
      </c>
      <c r="F173" s="6">
        <v>171</v>
      </c>
      <c r="G173" s="9">
        <f>$I$2*(1+('Mortgage Points'!$C$9/12))^F173</f>
        <v>8893.0100396898251</v>
      </c>
      <c r="H173" s="10">
        <f t="shared" si="5"/>
        <v>3293.0100396898251</v>
      </c>
      <c r="R173" s="6">
        <v>171</v>
      </c>
      <c r="S173" s="10">
        <v>3698.0668638108073</v>
      </c>
      <c r="T173" s="10">
        <v>4156.1164274947469</v>
      </c>
      <c r="U173" s="10">
        <v>4599.5890028274935</v>
      </c>
      <c r="V173" s="10">
        <v>5027.180820107591</v>
      </c>
    </row>
    <row r="174" spans="2:22">
      <c r="B174" s="12">
        <v>172</v>
      </c>
      <c r="C174" s="13">
        <f>'Mortgage Points'!C$11-'Mortgage Points'!C$17</f>
        <v>75.502386605904121</v>
      </c>
      <c r="D174" s="10">
        <f>C174/(1+('Mortgage Points'!C$19/12))^B174</f>
        <v>56.697846167653168</v>
      </c>
      <c r="E174" s="10">
        <f t="shared" si="4"/>
        <v>5682.7242629501116</v>
      </c>
      <c r="F174" s="12">
        <v>172</v>
      </c>
      <c r="G174" s="9">
        <f>$I$2*(1+('Mortgage Points'!$C$9/12))^F174</f>
        <v>8917.0952752139856</v>
      </c>
      <c r="H174" s="10">
        <f t="shared" si="5"/>
        <v>3317.0952752139856</v>
      </c>
      <c r="R174" s="12">
        <v>172</v>
      </c>
      <c r="S174" s="10">
        <v>3739.7067075523983</v>
      </c>
      <c r="T174" s="10">
        <v>4199.1905482972852</v>
      </c>
      <c r="U174" s="10">
        <v>4644.0517561981824</v>
      </c>
      <c r="V174" s="10">
        <v>5072.982479098102</v>
      </c>
    </row>
    <row r="175" spans="2:22">
      <c r="B175" s="12">
        <v>173</v>
      </c>
      <c r="C175" s="13">
        <f>'Mortgage Points'!C$11-'Mortgage Points'!C$17</f>
        <v>75.502386605904121</v>
      </c>
      <c r="D175" s="10">
        <f>C175/(1+('Mortgage Points'!C$19/12))^B175</f>
        <v>56.603506989337596</v>
      </c>
      <c r="E175" s="10">
        <f t="shared" si="4"/>
        <v>5739.3277699394494</v>
      </c>
      <c r="F175" s="12">
        <v>173</v>
      </c>
      <c r="G175" s="9">
        <f>$I$2*(1+('Mortgage Points'!$C$9/12))^F175</f>
        <v>8941.2457415843583</v>
      </c>
      <c r="H175" s="10">
        <f t="shared" si="5"/>
        <v>3341.2457415843583</v>
      </c>
      <c r="R175" s="12">
        <v>173</v>
      </c>
      <c r="S175" s="10">
        <v>3781.0707907394089</v>
      </c>
      <c r="T175" s="10">
        <v>4241.9794100216604</v>
      </c>
      <c r="U175" s="10">
        <v>4688.2200542485352</v>
      </c>
      <c r="V175" s="10">
        <v>5118.4808158436426</v>
      </c>
    </row>
    <row r="176" spans="2:22">
      <c r="B176" s="12">
        <v>174</v>
      </c>
      <c r="C176" s="13">
        <f>'Mortgage Points'!C$11-'Mortgage Points'!C$17</f>
        <v>75.502386605904121</v>
      </c>
      <c r="D176" s="10">
        <f>C176/(1+('Mortgage Points'!C$19/12))^B176</f>
        <v>56.509324781368647</v>
      </c>
      <c r="E176" s="10">
        <f t="shared" si="4"/>
        <v>5795.8370947208177</v>
      </c>
      <c r="F176" s="12">
        <v>174</v>
      </c>
      <c r="G176" s="9">
        <f>$I$2*(1+('Mortgage Points'!$C$9/12))^F176</f>
        <v>8965.461615467817</v>
      </c>
      <c r="H176" s="10">
        <f t="shared" si="5"/>
        <v>3365.461615467817</v>
      </c>
      <c r="R176" s="12">
        <v>174</v>
      </c>
      <c r="S176" s="10">
        <v>3822.1609396006779</v>
      </c>
      <c r="T176" s="10">
        <v>4284.4849018008417</v>
      </c>
      <c r="U176" s="10">
        <v>4732.0958470137866</v>
      </c>
      <c r="V176" s="10">
        <v>5163.677839100802</v>
      </c>
    </row>
    <row r="177" spans="2:22">
      <c r="B177" s="6">
        <v>175</v>
      </c>
      <c r="C177" s="13">
        <f>'Mortgage Points'!C$11-'Mortgage Points'!C$17</f>
        <v>75.502386605904121</v>
      </c>
      <c r="D177" s="10">
        <f>C177/(1+('Mortgage Points'!C$19/12))^B177</f>
        <v>56.415299282564362</v>
      </c>
      <c r="E177" s="10">
        <f t="shared" si="4"/>
        <v>5852.2523940033825</v>
      </c>
      <c r="F177" s="6">
        <v>175</v>
      </c>
      <c r="G177" s="9">
        <f>$I$2*(1+('Mortgage Points'!$C$9/12))^F177</f>
        <v>8989.7430740097079</v>
      </c>
      <c r="H177" s="10">
        <f t="shared" si="5"/>
        <v>3389.7430740097079</v>
      </c>
      <c r="R177" s="6">
        <v>175</v>
      </c>
      <c r="S177" s="10">
        <v>3862.9789682708129</v>
      </c>
      <c r="T177" s="10">
        <v>4326.7089002569819</v>
      </c>
      <c r="U177" s="10">
        <v>4775.6810716150294</v>
      </c>
      <c r="V177" s="10">
        <v>5208.5755443231456</v>
      </c>
    </row>
    <row r="178" spans="2:22">
      <c r="B178" s="12">
        <v>176</v>
      </c>
      <c r="C178" s="13">
        <f>'Mortgage Points'!C$11-'Mortgage Points'!C$17</f>
        <v>75.502386605904121</v>
      </c>
      <c r="D178" s="10">
        <f>C178/(1+('Mortgage Points'!C$19/12))^B178</f>
        <v>56.321430232177391</v>
      </c>
      <c r="E178" s="10">
        <f t="shared" si="4"/>
        <v>5908.5738242355601</v>
      </c>
      <c r="F178" s="12">
        <v>176</v>
      </c>
      <c r="G178" s="9">
        <f>$I$2*(1+('Mortgage Points'!$C$9/12))^F178</f>
        <v>9014.0902948351522</v>
      </c>
      <c r="H178" s="10">
        <f t="shared" si="5"/>
        <v>3414.0902948351522</v>
      </c>
      <c r="R178" s="12">
        <v>176</v>
      </c>
      <c r="S178" s="10">
        <v>3903.5266788702847</v>
      </c>
      <c r="T178" s="10">
        <v>4368.6532695842734</v>
      </c>
      <c r="U178" s="10">
        <v>4818.9776523447408</v>
      </c>
      <c r="V178" s="10">
        <v>5253.1759137493154</v>
      </c>
    </row>
    <row r="179" spans="2:22">
      <c r="B179" s="12">
        <v>177</v>
      </c>
      <c r="C179" s="13">
        <f>'Mortgage Points'!C$11-'Mortgage Points'!C$17</f>
        <v>75.502386605904121</v>
      </c>
      <c r="D179" s="10">
        <f>C179/(1+('Mortgage Points'!C$19/12))^B179</f>
        <v>56.227717369894236</v>
      </c>
      <c r="E179" s="10">
        <f t="shared" si="4"/>
        <v>5964.8015416054541</v>
      </c>
      <c r="F179" s="12">
        <v>177</v>
      </c>
      <c r="G179" s="9">
        <f>$I$2*(1+('Mortgage Points'!$C$9/12))^F179</f>
        <v>9038.50345605033</v>
      </c>
      <c r="H179" s="10">
        <f t="shared" si="5"/>
        <v>3438.50345605033</v>
      </c>
      <c r="R179" s="12">
        <v>177</v>
      </c>
      <c r="S179" s="10">
        <v>3943.8058615849918</v>
      </c>
      <c r="T179" s="10">
        <v>4410.3198616312511</v>
      </c>
      <c r="U179" s="10">
        <v>4861.9875007517394</v>
      </c>
      <c r="V179" s="10">
        <v>5297.4809164905437</v>
      </c>
    </row>
    <row r="180" spans="2:22">
      <c r="B180" s="12">
        <v>178</v>
      </c>
      <c r="C180" s="13">
        <f>'Mortgage Points'!C$11-'Mortgage Points'!C$17</f>
        <v>75.502386605904121</v>
      </c>
      <c r="D180" s="10">
        <f>C180/(1+('Mortgage Points'!C$19/12))^B180</f>
        <v>56.134160435834517</v>
      </c>
      <c r="E180" s="10">
        <f t="shared" si="4"/>
        <v>6020.935702041289</v>
      </c>
      <c r="F180" s="12">
        <v>178</v>
      </c>
      <c r="G180" s="9">
        <f>$I$2*(1+('Mortgage Points'!$C$9/12))^F180</f>
        <v>9062.9827362437991</v>
      </c>
      <c r="H180" s="10">
        <f t="shared" si="5"/>
        <v>3462.9827362437991</v>
      </c>
      <c r="R180" s="12">
        <v>178</v>
      </c>
      <c r="S180" s="10">
        <v>3983.818294745297</v>
      </c>
      <c r="T180" s="10">
        <v>4451.7105159825542</v>
      </c>
      <c r="U180" s="10">
        <v>4904.7125157255787</v>
      </c>
      <c r="V180" s="10">
        <v>5341.4925086175917</v>
      </c>
    </row>
    <row r="181" spans="2:22">
      <c r="B181" s="6">
        <v>179</v>
      </c>
      <c r="C181" s="13">
        <f>'Mortgage Points'!C$11-'Mortgage Points'!C$17</f>
        <v>75.502386605904121</v>
      </c>
      <c r="D181" s="10">
        <f>C181/(1+('Mortgage Points'!C$19/12))^B181</f>
        <v>56.040759170550245</v>
      </c>
      <c r="E181" s="10">
        <f t="shared" si="4"/>
        <v>6076.9764612118397</v>
      </c>
      <c r="F181" s="6">
        <v>179</v>
      </c>
      <c r="G181" s="9">
        <f>$I$2*(1+('Mortgage Points'!$C$9/12))^F181</f>
        <v>9087.528314487794</v>
      </c>
      <c r="H181" s="10">
        <f t="shared" si="5"/>
        <v>3487.528314487794</v>
      </c>
      <c r="R181" s="6">
        <v>179</v>
      </c>
      <c r="S181" s="10">
        <v>4023.5657449045402</v>
      </c>
      <c r="T181" s="10">
        <v>4492.8270600401393</v>
      </c>
      <c r="U181" s="10">
        <v>4947.1545835803863</v>
      </c>
      <c r="V181" s="10">
        <v>5385.2126332471089</v>
      </c>
    </row>
    <row r="182" spans="2:22">
      <c r="B182" s="12">
        <v>180</v>
      </c>
      <c r="C182" s="13">
        <f>'Mortgage Points'!C$11-'Mortgage Points'!C$17</f>
        <v>75.502386605904121</v>
      </c>
      <c r="D182" s="10">
        <f>C182/(1+('Mortgage Points'!C$19/12))^B182</f>
        <v>55.947513315025212</v>
      </c>
      <c r="E182" s="10">
        <f t="shared" si="4"/>
        <v>6132.9239745268651</v>
      </c>
      <c r="F182" s="12">
        <v>180</v>
      </c>
      <c r="G182" s="9">
        <f>$I$2*(1+('Mortgage Points'!$C$9/12))^F182</f>
        <v>9112.1403703395299</v>
      </c>
      <c r="H182" s="10">
        <f t="shared" si="5"/>
        <v>3512.1403703395299</v>
      </c>
      <c r="R182" s="12">
        <v>180</v>
      </c>
      <c r="S182" s="10">
        <v>4063.0499669170335</v>
      </c>
      <c r="T182" s="10">
        <v>4533.6713091039655</v>
      </c>
      <c r="U182" s="10">
        <v>4989.315578138142</v>
      </c>
      <c r="V182" s="10">
        <v>5428.6432206274239</v>
      </c>
    </row>
    <row r="183" spans="2:22">
      <c r="B183" s="12">
        <v>181</v>
      </c>
      <c r="C183" s="13">
        <f>'Mortgage Points'!C$11-'Mortgage Points'!C$17</f>
        <v>75.502386605904121</v>
      </c>
      <c r="D183" s="10">
        <f>C183/(1+('Mortgage Points'!C$19/12))^B183</f>
        <v>55.854422610674085</v>
      </c>
      <c r="E183" s="10">
        <f t="shared" si="4"/>
        <v>6188.7783971375393</v>
      </c>
      <c r="F183" s="12">
        <v>181</v>
      </c>
      <c r="G183" s="9">
        <f>$I$2*(1+('Mortgage Points'!$C$9/12))^F183</f>
        <v>9136.8190838425362</v>
      </c>
      <c r="H183" s="10">
        <f t="shared" si="5"/>
        <v>3536.8190838425362</v>
      </c>
      <c r="R183" s="12">
        <v>181</v>
      </c>
      <c r="S183" s="10">
        <v>4102.2727040155369</v>
      </c>
      <c r="T183" s="10">
        <v>4574.2450664521375</v>
      </c>
      <c r="U183" s="10">
        <v>5031.1973608114095</v>
      </c>
      <c r="V183" s="10">
        <v>5471.7861882237639</v>
      </c>
    </row>
    <row r="184" spans="2:22">
      <c r="B184" s="12">
        <v>182</v>
      </c>
      <c r="C184" s="13">
        <f>'Mortgage Points'!C$11-'Mortgage Points'!C$17</f>
        <v>75.502386605904121</v>
      </c>
      <c r="D184" s="10">
        <f>C184/(1+('Mortgage Points'!C$19/12))^B184</f>
        <v>55.761486799341846</v>
      </c>
      <c r="E184" s="10">
        <f t="shared" si="4"/>
        <v>6244.5398839368809</v>
      </c>
      <c r="F184" s="12">
        <v>182</v>
      </c>
      <c r="G184" s="9">
        <f>$I$2*(1+('Mortgage Points'!$C$9/12))^F184</f>
        <v>9161.5646355279405</v>
      </c>
      <c r="H184" s="10">
        <f t="shared" si="5"/>
        <v>3561.5646355279405</v>
      </c>
      <c r="R184" s="12">
        <v>182</v>
      </c>
      <c r="S184" s="10">
        <v>4141.2356878882219</v>
      </c>
      <c r="T184" s="10">
        <v>4614.5501234205203</v>
      </c>
      <c r="U184" s="10">
        <v>5072.801780685516</v>
      </c>
      <c r="V184" s="10">
        <v>5514.6434408029099</v>
      </c>
    </row>
    <row r="185" spans="2:22">
      <c r="B185" s="6">
        <v>183</v>
      </c>
      <c r="C185" s="13">
        <f>'Mortgage Points'!C$11-'Mortgage Points'!C$17</f>
        <v>75.502386605904121</v>
      </c>
      <c r="D185" s="10">
        <f>C185/(1+('Mortgage Points'!C$19/12))^B185</f>
        <v>55.668705623303005</v>
      </c>
      <c r="E185" s="10">
        <f t="shared" si="4"/>
        <v>6300.208589560184</v>
      </c>
      <c r="F185" s="6">
        <v>183</v>
      </c>
      <c r="G185" s="9">
        <f>$I$2*(1+('Mortgage Points'!$C$9/12))^F185</f>
        <v>9186.3772064158293</v>
      </c>
      <c r="H185" s="10">
        <f t="shared" si="5"/>
        <v>3586.3772064158293</v>
      </c>
      <c r="R185" s="6">
        <v>183</v>
      </c>
      <c r="S185" s="10">
        <v>4179.940638755128</v>
      </c>
      <c r="T185" s="10">
        <v>4654.5882594818277</v>
      </c>
      <c r="U185" s="10">
        <v>5114.130674600191</v>
      </c>
      <c r="V185" s="10">
        <v>5557.2168705172926</v>
      </c>
    </row>
    <row r="186" spans="2:22">
      <c r="B186" s="12">
        <v>184</v>
      </c>
      <c r="C186" s="13">
        <f>'Mortgage Points'!C$11-'Mortgage Points'!C$17</f>
        <v>75.502386605904121</v>
      </c>
      <c r="D186" s="10">
        <f>C186/(1+('Mortgage Points'!C$19/12))^B186</f>
        <v>55.576078825260886</v>
      </c>
      <c r="E186" s="10">
        <f t="shared" si="4"/>
        <v>6355.784668385445</v>
      </c>
      <c r="F186" s="12">
        <v>184</v>
      </c>
      <c r="G186" s="9">
        <f>$I$2*(1+('Mortgage Points'!$C$9/12))^F186</f>
        <v>9211.2569780165395</v>
      </c>
      <c r="H186" s="10">
        <f t="shared" si="5"/>
        <v>3611.2569780165395</v>
      </c>
      <c r="R186" s="12">
        <v>184</v>
      </c>
      <c r="S186" s="10">
        <v>4218.3892654441079</v>
      </c>
      <c r="T186" s="10">
        <v>4694.3612423241866</v>
      </c>
      <c r="U186" s="10">
        <v>5155.1858672306635</v>
      </c>
      <c r="V186" s="10">
        <v>5599.5083569885337</v>
      </c>
    </row>
    <row r="187" spans="2:22">
      <c r="B187" s="12">
        <v>185</v>
      </c>
      <c r="C187" s="13">
        <f>'Mortgage Points'!C$11-'Mortgage Points'!C$17</f>
        <v>75.502386605904121</v>
      </c>
      <c r="D187" s="10">
        <f>C187/(1+('Mortgage Points'!C$19/12))^B187</f>
        <v>55.483606148346979</v>
      </c>
      <c r="E187" s="10">
        <f t="shared" si="4"/>
        <v>6411.2682745337916</v>
      </c>
      <c r="F187" s="12">
        <v>185</v>
      </c>
      <c r="G187" s="9">
        <f>$I$2*(1+('Mortgage Points'!$C$9/12))^F187</f>
        <v>9236.2041323320009</v>
      </c>
      <c r="H187" s="10">
        <f t="shared" si="5"/>
        <v>3636.2041323320009</v>
      </c>
      <c r="R187" s="12">
        <v>185</v>
      </c>
      <c r="S187" s="10">
        <v>4256.5832654662727</v>
      </c>
      <c r="T187" s="10">
        <v>4733.8708279291786</v>
      </c>
      <c r="U187" s="10">
        <v>5195.969171168219</v>
      </c>
      <c r="V187" s="10">
        <v>5641.5197673904295</v>
      </c>
    </row>
    <row r="188" spans="2:22">
      <c r="B188" s="12">
        <v>186</v>
      </c>
      <c r="C188" s="13">
        <f>'Mortgage Points'!C$11-'Mortgage Points'!C$17</f>
        <v>75.502386605904121</v>
      </c>
      <c r="D188" s="10">
        <f>C188/(1+('Mortgage Points'!C$19/12))^B188</f>
        <v>55.391287336120108</v>
      </c>
      <c r="E188" s="10">
        <f t="shared" si="4"/>
        <v>6466.6595618699121</v>
      </c>
      <c r="F188" s="12">
        <v>186</v>
      </c>
      <c r="G188" s="9">
        <f>$I$2*(1+('Mortgage Points'!$C$9/12))^F188</f>
        <v>9261.2188518570656</v>
      </c>
      <c r="H188" s="10">
        <f t="shared" si="5"/>
        <v>3661.2188518570656</v>
      </c>
      <c r="R188" s="12">
        <v>186</v>
      </c>
      <c r="S188" s="10">
        <v>4294.5243250909398</v>
      </c>
      <c r="T188" s="10">
        <v>4773.1187606493695</v>
      </c>
      <c r="U188" s="10">
        <v>5236.4823870002274</v>
      </c>
      <c r="V188" s="10">
        <v>5683.2529565313853</v>
      </c>
    </row>
    <row r="189" spans="2:22">
      <c r="B189" s="6">
        <v>187</v>
      </c>
      <c r="C189" s="13">
        <f>'Mortgage Points'!C$11-'Mortgage Points'!C$17</f>
        <v>75.502386605904121</v>
      </c>
      <c r="D189" s="10">
        <f>C189/(1+('Mortgage Points'!C$19/12))^B189</f>
        <v>55.299122132565834</v>
      </c>
      <c r="E189" s="10">
        <f t="shared" si="4"/>
        <v>6521.9586840024776</v>
      </c>
      <c r="F189" s="6">
        <v>187</v>
      </c>
      <c r="G189" s="9">
        <f>$I$2*(1+('Mortgage Points'!$C$9/12))^F189</f>
        <v>9286.3013195808453</v>
      </c>
      <c r="H189" s="10">
        <f t="shared" si="5"/>
        <v>3686.3013195808453</v>
      </c>
      <c r="R189" s="6">
        <v>187</v>
      </c>
      <c r="S189" s="10">
        <v>4332.2141194200794</v>
      </c>
      <c r="T189" s="10">
        <v>4812.1067732853207</v>
      </c>
      <c r="U189" s="10">
        <v>5276.7273033896399</v>
      </c>
      <c r="V189" s="10">
        <v>5724.7097669363084</v>
      </c>
    </row>
    <row r="190" spans="2:22">
      <c r="B190" s="12">
        <v>188</v>
      </c>
      <c r="C190" s="13">
        <f>'Mortgage Points'!C$11-'Mortgage Points'!C$17</f>
        <v>75.502386605904121</v>
      </c>
      <c r="D190" s="10">
        <f>C190/(1+('Mortgage Points'!C$19/12))^B190</f>
        <v>55.20711028209567</v>
      </c>
      <c r="E190" s="10">
        <f t="shared" si="4"/>
        <v>6577.1657942845732</v>
      </c>
      <c r="F190" s="12">
        <v>188</v>
      </c>
      <c r="G190" s="9">
        <f>$I$2*(1+('Mortgage Points'!$C$9/12))^F190</f>
        <v>9311.4517189880444</v>
      </c>
      <c r="H190" s="10">
        <f t="shared" si="5"/>
        <v>3711.4517189880444</v>
      </c>
      <c r="R190" s="12">
        <v>188</v>
      </c>
      <c r="S190" s="10">
        <v>4369.6543124622713</v>
      </c>
      <c r="T190" s="10">
        <v>4850.8365871620936</v>
      </c>
      <c r="U190" s="10">
        <v>5316.7056971539569</v>
      </c>
      <c r="V190" s="10">
        <v>5765.892028927954</v>
      </c>
    </row>
    <row r="191" spans="2:22">
      <c r="B191" s="12">
        <v>189</v>
      </c>
      <c r="C191" s="13">
        <f>'Mortgage Points'!C$11-'Mortgage Points'!C$17</f>
        <v>75.502386605904121</v>
      </c>
      <c r="D191" s="10">
        <f>C191/(1+('Mortgage Points'!C$19/12))^B191</f>
        <v>55.11525152954642</v>
      </c>
      <c r="E191" s="10">
        <f t="shared" si="4"/>
        <v>6632.2810458141194</v>
      </c>
      <c r="F191" s="12">
        <v>189</v>
      </c>
      <c r="G191" s="9">
        <f>$I$2*(1+('Mortgage Points'!$C$9/12))^F191</f>
        <v>9336.6702340603042</v>
      </c>
      <c r="H191" s="10">
        <f t="shared" si="5"/>
        <v>3736.6702340603042</v>
      </c>
      <c r="R191" s="12">
        <v>189</v>
      </c>
      <c r="S191" s="10">
        <v>4406.8465572061705</v>
      </c>
      <c r="T191" s="10">
        <v>4889.3099122052454</v>
      </c>
      <c r="U191" s="10">
        <v>5356.419333343676</v>
      </c>
      <c r="V191" s="10">
        <v>5806.8015607077341</v>
      </c>
    </row>
    <row r="192" spans="2:22">
      <c r="B192" s="12">
        <v>190</v>
      </c>
      <c r="C192" s="13">
        <f>'Mortgage Points'!C$11-'Mortgage Points'!C$17</f>
        <v>75.502386605904121</v>
      </c>
      <c r="D192" s="10">
        <f>C192/(1+('Mortgage Points'!C$19/12))^B192</f>
        <v>55.023545620179455</v>
      </c>
      <c r="E192" s="10">
        <f t="shared" si="4"/>
        <v>6687.3045914342993</v>
      </c>
      <c r="F192" s="12">
        <v>190</v>
      </c>
      <c r="G192" s="9">
        <f>$I$2*(1+('Mortgage Points'!$C$9/12))^F192</f>
        <v>9361.9570492775529</v>
      </c>
      <c r="H192" s="10">
        <f t="shared" si="5"/>
        <v>3761.9570492775529</v>
      </c>
      <c r="R192" s="12">
        <v>190</v>
      </c>
      <c r="S192" s="10">
        <v>4443.7924956934876</v>
      </c>
      <c r="T192" s="10">
        <v>4927.5284470163233</v>
      </c>
      <c r="U192" s="10">
        <v>5395.8699653202184</v>
      </c>
      <c r="V192" s="10">
        <v>5847.4401684359927</v>
      </c>
    </row>
    <row r="193" spans="2:22">
      <c r="B193" s="6">
        <v>191</v>
      </c>
      <c r="C193" s="13">
        <f>'Mortgage Points'!C$11-'Mortgage Points'!C$17</f>
        <v>75.502386605904121</v>
      </c>
      <c r="D193" s="10">
        <f>C193/(1+('Mortgage Points'!C$19/12))^B193</f>
        <v>54.931992299679969</v>
      </c>
      <c r="E193" s="10">
        <f t="shared" si="4"/>
        <v>6742.2365837339794</v>
      </c>
      <c r="F193" s="6">
        <v>191</v>
      </c>
      <c r="G193" s="9">
        <f>$I$2*(1+('Mortgage Points'!$C$9/12))^F193</f>
        <v>9387.3123496193439</v>
      </c>
      <c r="H193" s="10">
        <f t="shared" si="5"/>
        <v>3787.3123496193439</v>
      </c>
      <c r="R193" s="6">
        <v>191</v>
      </c>
      <c r="S193" s="10">
        <v>4480.4937590914842</v>
      </c>
      <c r="T193" s="10">
        <v>4965.4938789478574</v>
      </c>
      <c r="U193" s="10">
        <v>5435.0593348333396</v>
      </c>
      <c r="V193" s="10">
        <v>5887.8096463117463</v>
      </c>
    </row>
    <row r="194" spans="2:22">
      <c r="B194" s="12">
        <v>192</v>
      </c>
      <c r="C194" s="13">
        <f>'Mortgage Points'!C$11-'Mortgage Points'!C$17</f>
        <v>75.502386605904121</v>
      </c>
      <c r="D194" s="10">
        <f>C194/(1+('Mortgage Points'!C$19/12))^B194</f>
        <v>54.840591314156377</v>
      </c>
      <c r="E194" s="10">
        <f t="shared" si="4"/>
        <v>6797.0771750481354</v>
      </c>
      <c r="F194" s="12">
        <v>192</v>
      </c>
      <c r="G194" s="9">
        <f>$I$2*(1+('Mortgage Points'!$C$9/12))^F194</f>
        <v>9412.7363205662296</v>
      </c>
      <c r="H194" s="10">
        <f t="shared" si="5"/>
        <v>3812.7363205662296</v>
      </c>
      <c r="R194" s="12">
        <v>192</v>
      </c>
      <c r="S194" s="10">
        <v>4516.9519677649914</v>
      </c>
      <c r="T194" s="10">
        <v>5003.2078841778584</v>
      </c>
      <c r="U194" s="10">
        <v>5473.9891720980295</v>
      </c>
      <c r="V194" s="10">
        <v>5927.9117766518984</v>
      </c>
    </row>
    <row r="195" spans="2:22">
      <c r="B195" s="12">
        <v>193</v>
      </c>
      <c r="C195" s="13">
        <f>'Mortgage Points'!C$11-'Mortgage Points'!C$17</f>
        <v>75.502386605904121</v>
      </c>
      <c r="D195" s="10">
        <f>C195/(1+('Mortgage Points'!C$19/12))^B195</f>
        <v>54.749342410139469</v>
      </c>
      <c r="E195" s="10">
        <f t="shared" ref="E195:E258" si="6">E194+D195</f>
        <v>6851.8265174582748</v>
      </c>
      <c r="F195" s="12">
        <v>193</v>
      </c>
      <c r="G195" s="9">
        <f>$I$2*(1+('Mortgage Points'!$C$9/12))^F195</f>
        <v>9438.2291481010961</v>
      </c>
      <c r="H195" s="10">
        <f t="shared" ref="H195:H258" si="7">G195-$I$2</f>
        <v>3838.2291481010961</v>
      </c>
      <c r="R195" s="12">
        <v>193</v>
      </c>
      <c r="S195" s="10">
        <v>4553.1687313479451</v>
      </c>
      <c r="T195" s="10">
        <v>5040.6721277838196</v>
      </c>
      <c r="U195" s="10">
        <v>5512.6611958709</v>
      </c>
      <c r="V195" s="10">
        <v>5967.7483299699306</v>
      </c>
    </row>
    <row r="196" spans="2:22">
      <c r="B196" s="12">
        <v>194</v>
      </c>
      <c r="C196" s="13">
        <f>'Mortgage Points'!C$11-'Mortgage Points'!C$17</f>
        <v>75.502386605904121</v>
      </c>
      <c r="D196" s="10">
        <f>C196/(1+('Mortgage Points'!C$19/12))^B196</f>
        <v>54.658245334581835</v>
      </c>
      <c r="E196" s="10">
        <f t="shared" si="6"/>
        <v>6906.4847627928566</v>
      </c>
      <c r="F196" s="12">
        <v>194</v>
      </c>
      <c r="G196" s="9">
        <f>$I$2*(1+('Mortgage Points'!$C$9/12))^F196</f>
        <v>9463.791018710539</v>
      </c>
      <c r="H196" s="10">
        <f t="shared" si="7"/>
        <v>3863.791018710539</v>
      </c>
      <c r="R196" s="12">
        <v>194</v>
      </c>
      <c r="S196" s="10">
        <v>4589.1456488144559</v>
      </c>
      <c r="T196" s="10">
        <v>5077.8882638162313</v>
      </c>
      <c r="U196" s="10">
        <v>5551.0771135260693</v>
      </c>
      <c r="V196" s="10">
        <v>6007.3210650540686</v>
      </c>
    </row>
    <row r="197" spans="2:22">
      <c r="B197" s="6">
        <v>195</v>
      </c>
      <c r="C197" s="13">
        <f>'Mortgage Points'!C$11-'Mortgage Points'!C$17</f>
        <v>75.502386605904121</v>
      </c>
      <c r="D197" s="10">
        <f>C197/(1+('Mortgage Points'!C$19/12))^B197</f>
        <v>54.567299834857067</v>
      </c>
      <c r="E197" s="10">
        <f t="shared" si="6"/>
        <v>6961.0520626277139</v>
      </c>
      <c r="F197" s="6">
        <v>195</v>
      </c>
      <c r="G197" s="9">
        <f>$I$2*(1+('Mortgage Points'!$C$9/12))^F197</f>
        <v>9489.4221193862122</v>
      </c>
      <c r="H197" s="10">
        <f t="shared" si="7"/>
        <v>3889.4221193862122</v>
      </c>
      <c r="R197" s="6">
        <v>195</v>
      </c>
      <c r="S197" s="10">
        <v>4624.8843085494</v>
      </c>
      <c r="T197" s="10">
        <v>5114.8579353716068</v>
      </c>
      <c r="U197" s="10">
        <v>5589.238621130542</v>
      </c>
      <c r="V197" s="10">
        <v>6046.6317290449342</v>
      </c>
    </row>
    <row r="198" spans="2:22">
      <c r="B198" s="12">
        <v>196</v>
      </c>
      <c r="C198" s="13">
        <f>'Mortgage Points'!C$11-'Mortgage Points'!C$17</f>
        <v>75.502386605904121</v>
      </c>
      <c r="D198" s="10">
        <f>C198/(1+('Mortgage Points'!C$19/12))^B198</f>
        <v>54.476505658759137</v>
      </c>
      <c r="E198" s="10">
        <f t="shared" si="6"/>
        <v>7015.5285682864733</v>
      </c>
      <c r="F198" s="12">
        <v>196</v>
      </c>
      <c r="G198" s="9">
        <f>$I$2*(1+('Mortgage Points'!$C$9/12))^F198</f>
        <v>9515.1226376262166</v>
      </c>
      <c r="H198" s="10">
        <f t="shared" si="7"/>
        <v>3915.1226376262166</v>
      </c>
      <c r="R198" s="12">
        <v>196</v>
      </c>
      <c r="S198" s="10">
        <v>4660.3862884185501</v>
      </c>
      <c r="T198" s="10">
        <v>5151.5827746650266</v>
      </c>
      <c r="U198" s="10">
        <v>5627.1474035190913</v>
      </c>
      <c r="V198" s="10">
        <v>6085.6820575126812</v>
      </c>
    </row>
    <row r="199" spans="2:22">
      <c r="B199" s="12">
        <v>197</v>
      </c>
      <c r="C199" s="13">
        <f>'Mortgage Points'!C$11-'Mortgage Points'!C$17</f>
        <v>75.502386605904121</v>
      </c>
      <c r="D199" s="10">
        <f>C199/(1+('Mortgage Points'!C$19/12))^B199</f>
        <v>54.385862554501635</v>
      </c>
      <c r="E199" s="10">
        <f t="shared" si="6"/>
        <v>7069.914430840975</v>
      </c>
      <c r="F199" s="12">
        <v>197</v>
      </c>
      <c r="G199" s="9">
        <f>$I$2*(1+('Mortgage Points'!$C$9/12))^F199</f>
        <v>9540.8927614364547</v>
      </c>
      <c r="H199" s="10">
        <f t="shared" si="7"/>
        <v>3940.8927614364547</v>
      </c>
      <c r="R199" s="12">
        <v>197</v>
      </c>
      <c r="S199" s="10">
        <v>4695.6531558382358</v>
      </c>
      <c r="T199" s="10">
        <v>5188.0644031021984</v>
      </c>
      <c r="U199" s="10">
        <v>5664.8051343686438</v>
      </c>
      <c r="V199" s="10">
        <v>6124.4737745336224</v>
      </c>
    </row>
    <row r="200" spans="2:22">
      <c r="B200" s="12">
        <v>198</v>
      </c>
      <c r="C200" s="13">
        <f>'Mortgage Points'!C$11-'Mortgage Points'!C$17</f>
        <v>75.502386605904121</v>
      </c>
      <c r="D200" s="10">
        <f>C200/(1+('Mortgage Points'!C$19/12))^B200</f>
        <v>54.295370270717108</v>
      </c>
      <c r="E200" s="10">
        <f t="shared" si="6"/>
        <v>7124.2098011116923</v>
      </c>
      <c r="F200" s="12">
        <v>198</v>
      </c>
      <c r="G200" s="9">
        <f>$I$2*(1+('Mortgage Points'!$C$9/12))^F200</f>
        <v>9566.7326793320117</v>
      </c>
      <c r="H200" s="10">
        <f t="shared" si="7"/>
        <v>3966.7326793320117</v>
      </c>
      <c r="R200" s="12">
        <v>198</v>
      </c>
      <c r="S200" s="10">
        <v>4730.6864678445454</v>
      </c>
      <c r="T200" s="10">
        <v>5224.3044313510445</v>
      </c>
      <c r="U200" s="10">
        <v>5702.2134762721726</v>
      </c>
      <c r="V200" s="10">
        <v>6163.0085927663449</v>
      </c>
    </row>
    <row r="201" spans="2:22">
      <c r="B201" s="6">
        <v>199</v>
      </c>
      <c r="C201" s="13">
        <f>'Mortgage Points'!C$11-'Mortgage Points'!C$17</f>
        <v>75.502386605904121</v>
      </c>
      <c r="D201" s="10">
        <f>C201/(1+('Mortgage Points'!C$19/12))^B201</f>
        <v>54.205028556456341</v>
      </c>
      <c r="E201" s="10">
        <f t="shared" si="6"/>
        <v>7178.4148296681487</v>
      </c>
      <c r="F201" s="6">
        <v>199</v>
      </c>
      <c r="G201" s="9">
        <f>$I$2*(1+('Mortgage Points'!$C$9/12))^F201</f>
        <v>9592.6425803385355</v>
      </c>
      <c r="H201" s="10">
        <f t="shared" si="7"/>
        <v>3992.6425803385355</v>
      </c>
      <c r="R201" s="6">
        <v>199</v>
      </c>
      <c r="S201" s="10">
        <v>4765.487771162072</v>
      </c>
      <c r="T201" s="10">
        <v>5260.3044594128123</v>
      </c>
      <c r="U201" s="10">
        <v>5739.374080812102</v>
      </c>
      <c r="V201" s="10">
        <v>6201.2882135273276</v>
      </c>
    </row>
    <row r="202" spans="2:22">
      <c r="B202" s="12">
        <v>200</v>
      </c>
      <c r="C202" s="13">
        <f>'Mortgage Points'!C$11-'Mortgage Points'!C$17</f>
        <v>75.502386605904121</v>
      </c>
      <c r="D202" s="10">
        <f>C202/(1+('Mortgage Points'!C$19/12))^B202</f>
        <v>54.11483716118768</v>
      </c>
      <c r="E202" s="10">
        <f t="shared" si="6"/>
        <v>7232.5296668293367</v>
      </c>
      <c r="F202" s="12">
        <v>200</v>
      </c>
      <c r="G202" s="9">
        <f>$I$2*(1+('Mortgage Points'!$C$9/12))^F202</f>
        <v>9618.6226539936197</v>
      </c>
      <c r="H202" s="10">
        <f t="shared" si="7"/>
        <v>4018.6226539936197</v>
      </c>
      <c r="R202" s="12">
        <v>200</v>
      </c>
      <c r="S202" s="10">
        <v>4800.0586022721973</v>
      </c>
      <c r="T202" s="10">
        <v>5296.066076692714</v>
      </c>
      <c r="U202" s="10">
        <v>5776.2885886332242</v>
      </c>
      <c r="V202" s="10">
        <v>6239.3143268660524</v>
      </c>
    </row>
    <row r="203" spans="2:22">
      <c r="B203" s="12">
        <v>201</v>
      </c>
      <c r="C203" s="13">
        <f>'Mortgage Points'!C$11-'Mortgage Points'!C$17</f>
        <v>75.502386605904121</v>
      </c>
      <c r="D203" s="10">
        <f>C203/(1+('Mortgage Points'!C$19/12))^B203</f>
        <v>54.024795834796357</v>
      </c>
      <c r="E203" s="10">
        <f t="shared" si="6"/>
        <v>7286.5544626641331</v>
      </c>
      <c r="F203" s="12">
        <v>201</v>
      </c>
      <c r="G203" s="9">
        <f>$I$2*(1+('Mortgage Points'!$C$9/12))^F203</f>
        <v>9644.6730903481857</v>
      </c>
      <c r="H203" s="10">
        <f t="shared" si="7"/>
        <v>4044.6730903481857</v>
      </c>
      <c r="R203" s="12">
        <v>201</v>
      </c>
      <c r="S203" s="10">
        <v>4834.4004874809316</v>
      </c>
      <c r="T203" s="10">
        <v>5331.5908620701002</v>
      </c>
      <c r="U203" s="10">
        <v>5812.958629515133</v>
      </c>
      <c r="V203" s="10">
        <v>6277.0886116396196</v>
      </c>
    </row>
    <row r="204" spans="2:22">
      <c r="B204" s="12">
        <v>202</v>
      </c>
      <c r="C204" s="13">
        <f>'Mortgage Points'!C$11-'Mortgage Points'!C$17</f>
        <v>75.502386605904121</v>
      </c>
      <c r="D204" s="10">
        <f>C204/(1+('Mortgage Points'!C$19/12))^B204</f>
        <v>53.934904327583709</v>
      </c>
      <c r="E204" s="10">
        <f t="shared" si="6"/>
        <v>7340.4893669917165</v>
      </c>
      <c r="F204" s="12">
        <v>202</v>
      </c>
      <c r="G204" s="9">
        <f>$I$2*(1+('Mortgage Points'!$C$9/12))^F204</f>
        <v>9670.7940799678781</v>
      </c>
      <c r="H204" s="10">
        <f t="shared" si="7"/>
        <v>4070.7940799678781</v>
      </c>
      <c r="R204" s="12">
        <v>202</v>
      </c>
      <c r="S204" s="10">
        <v>4868.5149429862968</v>
      </c>
      <c r="T204" s="10">
        <v>5366.8803839681659</v>
      </c>
      <c r="U204" s="10">
        <v>5849.3858224441819</v>
      </c>
      <c r="V204" s="10">
        <v>6314.6127355868721</v>
      </c>
    </row>
    <row r="205" spans="2:22">
      <c r="B205" s="6">
        <v>203</v>
      </c>
      <c r="C205" s="13">
        <f>'Mortgage Points'!C$11-'Mortgage Points'!C$17</f>
        <v>75.502386605904121</v>
      </c>
      <c r="D205" s="10">
        <f>C205/(1+('Mortgage Points'!C$19/12))^B205</f>
        <v>53.845162390266594</v>
      </c>
      <c r="E205" s="10">
        <f t="shared" si="6"/>
        <v>7394.334529381983</v>
      </c>
      <c r="F205" s="6">
        <v>203</v>
      </c>
      <c r="G205" s="9">
        <f>$I$2*(1+('Mortgage Points'!$C$9/12))^F205</f>
        <v>9696.9858139344578</v>
      </c>
      <c r="H205" s="10">
        <f t="shared" si="7"/>
        <v>4096.9858139344578</v>
      </c>
      <c r="R205" s="6">
        <v>203</v>
      </c>
      <c r="S205" s="10">
        <v>4902.4034749452685</v>
      </c>
      <c r="T205" s="10">
        <v>5401.936200423198</v>
      </c>
      <c r="U205" s="10">
        <v>5885.571775684959</v>
      </c>
      <c r="V205" s="10">
        <v>6351.888355402024</v>
      </c>
    </row>
    <row r="206" spans="2:22">
      <c r="B206" s="12">
        <v>204</v>
      </c>
      <c r="C206" s="13">
        <f>'Mortgage Points'!C$11-'Mortgage Points'!C$17</f>
        <v>75.502386605904121</v>
      </c>
      <c r="D206" s="10">
        <f>C206/(1+('Mortgage Points'!C$19/12))^B206</f>
        <v>53.755569773976632</v>
      </c>
      <c r="E206" s="10">
        <f t="shared" si="6"/>
        <v>7448.0900991559593</v>
      </c>
      <c r="F206" s="12">
        <v>204</v>
      </c>
      <c r="G206" s="9">
        <f>$I$2*(1+('Mortgage Points'!$C$9/12))^F206</f>
        <v>9723.2484838471973</v>
      </c>
      <c r="H206" s="10">
        <f t="shared" si="7"/>
        <v>4123.2484838471973</v>
      </c>
      <c r="R206" s="12">
        <v>204</v>
      </c>
      <c r="S206" s="10">
        <v>4936.067579540274</v>
      </c>
      <c r="T206" s="10">
        <v>5436.7598591533624</v>
      </c>
      <c r="U206" s="10">
        <v>5921.5180868512934</v>
      </c>
      <c r="V206" s="10">
        <v>6388.9171168078037</v>
      </c>
    </row>
    <row r="207" spans="2:22">
      <c r="B207" s="12">
        <v>205</v>
      </c>
      <c r="C207" s="13">
        <f>'Mortgage Points'!C$11-'Mortgage Points'!C$17</f>
        <v>75.502386605904121</v>
      </c>
      <c r="D207" s="10">
        <f>C207/(1+('Mortgage Points'!C$19/12))^B207</f>
        <v>53.666126230259529</v>
      </c>
      <c r="E207" s="10">
        <f t="shared" si="6"/>
        <v>7501.7562253862188</v>
      </c>
      <c r="F207" s="12">
        <v>205</v>
      </c>
      <c r="G207" s="9">
        <f>$I$2*(1+('Mortgage Points'!$C$9/12))^F207</f>
        <v>9749.5822818242832</v>
      </c>
      <c r="H207" s="10">
        <f t="shared" si="7"/>
        <v>4149.5822818242832</v>
      </c>
      <c r="R207" s="12">
        <v>205</v>
      </c>
      <c r="S207" s="10">
        <v>4969.5087430452459</v>
      </c>
      <c r="T207" s="10">
        <v>5471.3528976270354</v>
      </c>
      <c r="U207" s="10">
        <v>5957.2263429767918</v>
      </c>
      <c r="V207" s="10">
        <v>6425.7006546281145</v>
      </c>
    </row>
    <row r="208" spans="2:22">
      <c r="B208" s="12">
        <v>206</v>
      </c>
      <c r="C208" s="13">
        <f>'Mortgage Points'!C$11-'Mortgage Points'!C$17</f>
        <v>75.502386605904121</v>
      </c>
      <c r="D208" s="10">
        <f>C208/(1+('Mortgage Points'!C$19/12))^B208</f>
        <v>53.576831511074403</v>
      </c>
      <c r="E208" s="10">
        <f t="shared" si="6"/>
        <v>7555.3330568972933</v>
      </c>
      <c r="F208" s="12">
        <v>206</v>
      </c>
      <c r="G208" s="9">
        <f>$I$2*(1+('Mortgage Points'!$C$9/12))^F208</f>
        <v>9775.9874005042257</v>
      </c>
      <c r="H208" s="10">
        <f t="shared" si="7"/>
        <v>4175.9874005042257</v>
      </c>
      <c r="R208" s="12">
        <v>206</v>
      </c>
      <c r="S208" s="10">
        <v>5002.728441891245</v>
      </c>
      <c r="T208" s="10">
        <v>5505.7168431306836</v>
      </c>
      <c r="U208" s="10">
        <v>5992.6981205849024</v>
      </c>
      <c r="V208" s="10">
        <v>6462.2405928602111</v>
      </c>
    </row>
    <row r="209" spans="2:22">
      <c r="B209" s="6">
        <v>207</v>
      </c>
      <c r="C209" s="13">
        <f>'Mortgage Points'!C$11-'Mortgage Points'!C$17</f>
        <v>75.502386605904121</v>
      </c>
      <c r="D209" s="10">
        <f>C209/(1+('Mortgage Points'!C$19/12))^B209</f>
        <v>53.487685368793088</v>
      </c>
      <c r="E209" s="10">
        <f t="shared" si="6"/>
        <v>7608.8207422660862</v>
      </c>
      <c r="F209" s="6">
        <v>207</v>
      </c>
      <c r="G209" s="9">
        <f>$I$2*(1+('Mortgage Points'!$C$9/12))^F209</f>
        <v>9802.4640330472575</v>
      </c>
      <c r="H209" s="10">
        <f t="shared" si="7"/>
        <v>4202.4640330472575</v>
      </c>
      <c r="R209" s="6">
        <v>207</v>
      </c>
      <c r="S209" s="10">
        <v>5035.7281427316411</v>
      </c>
      <c r="T209" s="10">
        <v>5539.8532128362949</v>
      </c>
      <c r="U209" s="10">
        <v>6027.9349857585221</v>
      </c>
      <c r="V209" s="10">
        <v>6498.5385447464005</v>
      </c>
    </row>
    <row r="210" spans="2:22">
      <c r="B210" s="12">
        <v>208</v>
      </c>
      <c r="C210" s="13">
        <f>'Mortgage Points'!C$11-'Mortgage Points'!C$17</f>
        <v>75.502386605904121</v>
      </c>
      <c r="D210" s="10">
        <f>C210/(1+('Mortgage Points'!C$19/12))^B210</f>
        <v>53.398687556199405</v>
      </c>
      <c r="E210" s="10">
        <f t="shared" si="6"/>
        <v>7662.2194298222857</v>
      </c>
      <c r="F210" s="12">
        <v>208</v>
      </c>
      <c r="G210" s="9">
        <f>$I$2*(1+('Mortgage Points'!$C$9/12))^F210</f>
        <v>9829.0123731367621</v>
      </c>
      <c r="H210" s="10">
        <f t="shared" si="7"/>
        <v>4229.0123731367621</v>
      </c>
      <c r="R210" s="12">
        <v>208</v>
      </c>
      <c r="S210" s="10">
        <v>5068.5093025068691</v>
      </c>
      <c r="T210" s="10">
        <v>5573.763513868359</v>
      </c>
      <c r="U210" s="10">
        <v>6062.9384942091383</v>
      </c>
      <c r="V210" s="10">
        <v>6534.5961128452636</v>
      </c>
    </row>
    <row r="211" spans="2:22">
      <c r="B211" s="12">
        <v>209</v>
      </c>
      <c r="C211" s="13">
        <f>'Mortgage Points'!C$11-'Mortgage Points'!C$17</f>
        <v>75.502386605904121</v>
      </c>
      <c r="D211" s="10">
        <f>C211/(1+('Mortgage Points'!C$19/12))^B211</f>
        <v>53.309837826488589</v>
      </c>
      <c r="E211" s="10">
        <f t="shared" si="6"/>
        <v>7715.5292676487743</v>
      </c>
      <c r="F211" s="12">
        <v>209</v>
      </c>
      <c r="G211" s="9">
        <f>$I$2*(1+('Mortgage Points'!$C$9/12))^F211</f>
        <v>9855.6326149806737</v>
      </c>
      <c r="H211" s="10">
        <f t="shared" si="7"/>
        <v>4255.6326149806737</v>
      </c>
      <c r="R211" s="12">
        <v>209</v>
      </c>
      <c r="S211" s="10">
        <v>5101.0733685087507</v>
      </c>
      <c r="T211" s="10">
        <v>5607.4492433704099</v>
      </c>
      <c r="U211" s="10">
        <v>6097.7101913455117</v>
      </c>
      <c r="V211" s="10">
        <v>6570.4148891024124</v>
      </c>
    </row>
    <row r="212" spans="2:22">
      <c r="B212" s="12">
        <v>210</v>
      </c>
      <c r="C212" s="13">
        <f>'Mortgage Points'!C$11-'Mortgage Points'!C$17</f>
        <v>75.502386605904121</v>
      </c>
      <c r="D212" s="10">
        <f>C212/(1+('Mortgage Points'!C$19/12))^B212</f>
        <v>53.221135933266481</v>
      </c>
      <c r="E212" s="10">
        <f t="shared" si="6"/>
        <v>7768.7504035820411</v>
      </c>
      <c r="F212" s="12">
        <v>210</v>
      </c>
      <c r="G212" s="9">
        <f>$I$2*(1+('Mortgage Points'!$C$9/12))^F212</f>
        <v>9882.324953312911</v>
      </c>
      <c r="H212" s="10">
        <f t="shared" si="7"/>
        <v>4282.324953312911</v>
      </c>
      <c r="R212" s="12">
        <v>210</v>
      </c>
      <c r="S212" s="10">
        <v>5133.4217784443954</v>
      </c>
      <c r="T212" s="10">
        <v>5640.9118885711223</v>
      </c>
      <c r="U212" s="10">
        <v>6132.2516123419091</v>
      </c>
      <c r="V212" s="10">
        <v>6605.9964549207725</v>
      </c>
    </row>
    <row r="213" spans="2:22">
      <c r="B213" s="6">
        <v>211</v>
      </c>
      <c r="C213" s="13">
        <f>'Mortgage Points'!C$11-'Mortgage Points'!C$17</f>
        <v>75.502386605904121</v>
      </c>
      <c r="D213" s="10">
        <f>C213/(1+('Mortgage Points'!C$19/12))^B213</f>
        <v>53.132581630548891</v>
      </c>
      <c r="E213" s="10">
        <f t="shared" si="6"/>
        <v>7821.88298521259</v>
      </c>
      <c r="F213" s="6">
        <v>211</v>
      </c>
      <c r="G213" s="9">
        <f>$I$2*(1+('Mortgage Points'!$C$9/12))^F213</f>
        <v>9909.0895833948016</v>
      </c>
      <c r="H213" s="10">
        <f t="shared" si="7"/>
        <v>4309.0895833948016</v>
      </c>
      <c r="R213" s="6">
        <v>211</v>
      </c>
      <c r="S213" s="10">
        <v>5165.5559604996715</v>
      </c>
      <c r="T213" s="10">
        <v>5674.1529268499753</v>
      </c>
      <c r="U213" s="10">
        <v>6166.5642822058799</v>
      </c>
      <c r="V213" s="10">
        <v>6641.3423812304018</v>
      </c>
    </row>
    <row r="214" spans="2:22">
      <c r="B214" s="12">
        <v>212</v>
      </c>
      <c r="C214" s="13">
        <f>'Mortgage Points'!C$11-'Mortgage Points'!C$17</f>
        <v>75.502386605904121</v>
      </c>
      <c r="D214" s="10">
        <f>C214/(1+('Mortgage Points'!C$19/12))^B214</f>
        <v>53.044174672760946</v>
      </c>
      <c r="E214" s="10">
        <f t="shared" si="6"/>
        <v>7874.9271598853511</v>
      </c>
      <c r="F214" s="12">
        <v>212</v>
      </c>
      <c r="G214" s="9">
        <f>$I$2*(1+('Mortgage Points'!$C$9/12))^F214</f>
        <v>9935.9267010164949</v>
      </c>
      <c r="H214" s="10">
        <f t="shared" si="7"/>
        <v>4335.9267010164949</v>
      </c>
      <c r="R214" s="12">
        <v>212</v>
      </c>
      <c r="S214" s="10">
        <v>5197.4773334022639</v>
      </c>
      <c r="T214" s="10">
        <v>5707.1738258024789</v>
      </c>
      <c r="U214" s="10">
        <v>6200.6497158455859</v>
      </c>
      <c r="V214" s="10">
        <v>6676.4542285578482</v>
      </c>
    </row>
    <row r="215" spans="2:22">
      <c r="B215" s="12">
        <v>213</v>
      </c>
      <c r="C215" s="13">
        <f>'Mortgage Points'!C$11-'Mortgage Points'!C$17</f>
        <v>75.502386605904121</v>
      </c>
      <c r="D215" s="10">
        <f>C215/(1+('Mortgage Points'!C$19/12))^B215</f>
        <v>52.955914814736374</v>
      </c>
      <c r="E215" s="10">
        <f t="shared" si="6"/>
        <v>7927.8830747000875</v>
      </c>
      <c r="F215" s="12">
        <v>213</v>
      </c>
      <c r="G215" s="9">
        <f>$I$2*(1+('Mortgage Points'!$C$9/12))^F215</f>
        <v>9962.8365024984178</v>
      </c>
      <c r="H215" s="10">
        <f t="shared" si="7"/>
        <v>4362.8365024984178</v>
      </c>
      <c r="R215" s="12">
        <v>213</v>
      </c>
      <c r="S215" s="10">
        <v>5229.1873064843085</v>
      </c>
      <c r="T215" s="10">
        <v>5739.976043304966</v>
      </c>
      <c r="U215" s="10">
        <v>6234.5094181366849</v>
      </c>
      <c r="V215" s="10">
        <v>6711.333547095046</v>
      </c>
    </row>
    <row r="216" spans="2:22">
      <c r="B216" s="12">
        <v>214</v>
      </c>
      <c r="C216" s="13">
        <f>'Mortgage Points'!C$11-'Mortgage Points'!C$17</f>
        <v>75.502386605904121</v>
      </c>
      <c r="D216" s="10">
        <f>C216/(1+('Mortgage Points'!C$19/12))^B216</f>
        <v>52.867801811716859</v>
      </c>
      <c r="E216" s="10">
        <f t="shared" si="6"/>
        <v>7980.7508765118046</v>
      </c>
      <c r="F216" s="12">
        <v>214</v>
      </c>
      <c r="G216" s="9">
        <f>$I$2*(1+('Mortgage Points'!$C$9/12))^F216</f>
        <v>9989.819184692682</v>
      </c>
      <c r="H216" s="10">
        <f t="shared" si="7"/>
        <v>4389.819184692682</v>
      </c>
      <c r="R216" s="12">
        <v>214</v>
      </c>
      <c r="S216" s="10">
        <v>5260.6872797446176</v>
      </c>
      <c r="T216" s="10">
        <v>5772.5610275789595</v>
      </c>
      <c r="U216" s="10">
        <v>6268.1448839887698</v>
      </c>
      <c r="V216" s="10">
        <v>6745.9818767677589</v>
      </c>
    </row>
    <row r="217" spans="2:22">
      <c r="B217" s="6">
        <v>215</v>
      </c>
      <c r="C217" s="13">
        <f>'Mortgage Points'!C$11-'Mortgage Points'!C$17</f>
        <v>75.502386605904121</v>
      </c>
      <c r="D217" s="10">
        <f>C217/(1+('Mortgage Points'!C$19/12))^B217</f>
        <v>52.779835419351258</v>
      </c>
      <c r="E217" s="10">
        <f t="shared" si="6"/>
        <v>8033.5307119311556</v>
      </c>
      <c r="F217" s="6">
        <v>215</v>
      </c>
      <c r="G217" s="9">
        <f>$I$2*(1+('Mortgage Points'!$C$9/12))^F217</f>
        <v>10016.874944984558</v>
      </c>
      <c r="H217" s="10">
        <f t="shared" si="7"/>
        <v>4416.8749449845582</v>
      </c>
      <c r="R217" s="6">
        <v>215</v>
      </c>
      <c r="S217" s="10">
        <v>5291.9786439104882</v>
      </c>
      <c r="T217" s="10">
        <v>5804.9302172551124</v>
      </c>
      <c r="U217" s="10">
        <v>6301.5575984113711</v>
      </c>
      <c r="V217" s="10">
        <v>6780.4007473035672</v>
      </c>
    </row>
    <row r="218" spans="2:22">
      <c r="B218" s="12">
        <v>216</v>
      </c>
      <c r="C218" s="13">
        <f>'Mortgage Points'!C$11-'Mortgage Points'!C$17</f>
        <v>75.502386605904121</v>
      </c>
      <c r="D218" s="10">
        <f>C218/(1+('Mortgage Points'!C$19/12))^B218</f>
        <v>52.692015393695094</v>
      </c>
      <c r="E218" s="10">
        <f t="shared" si="6"/>
        <v>8086.2227273248509</v>
      </c>
      <c r="F218" s="12">
        <v>216</v>
      </c>
      <c r="G218" s="9">
        <f>$I$2*(1+('Mortgage Points'!$C$9/12))^F218</f>
        <v>10044.003981293892</v>
      </c>
      <c r="H218" s="10">
        <f t="shared" si="7"/>
        <v>4444.0039812938921</v>
      </c>
      <c r="R218" s="12">
        <v>216</v>
      </c>
      <c r="S218" s="10">
        <v>5323.0627804991009</v>
      </c>
      <c r="T218" s="10">
        <v>5837.0850414367205</v>
      </c>
      <c r="U218" s="10">
        <v>6334.7490365795175</v>
      </c>
      <c r="V218" s="10">
        <v>6814.5916782994027</v>
      </c>
    </row>
    <row r="219" spans="2:22">
      <c r="B219" s="12">
        <v>217</v>
      </c>
      <c r="C219" s="13">
        <f>'Mortgage Points'!C$11-'Mortgage Points'!C$17</f>
        <v>75.502386605904121</v>
      </c>
      <c r="D219" s="10">
        <f>C219/(1+('Mortgage Points'!C$19/12))^B219</f>
        <v>52.604341491209752</v>
      </c>
      <c r="E219" s="10">
        <f t="shared" si="6"/>
        <v>8138.827068816061</v>
      </c>
      <c r="F219" s="12">
        <v>217</v>
      </c>
      <c r="G219" s="9">
        <f>$I$2*(1+('Mortgage Points'!$C$9/12))^F219</f>
        <v>10071.206492076564</v>
      </c>
      <c r="H219" s="10">
        <f t="shared" si="7"/>
        <v>4471.2064920765642</v>
      </c>
      <c r="R219" s="12">
        <v>217</v>
      </c>
      <c r="S219" s="10">
        <v>5353.9410618785178</v>
      </c>
      <c r="T219" s="10">
        <v>5869.0269197628213</v>
      </c>
      <c r="U219" s="10">
        <v>6367.7206638988682</v>
      </c>
      <c r="V219" s="10">
        <v>6848.5561792886438</v>
      </c>
    </row>
    <row r="220" spans="2:22">
      <c r="B220" s="12">
        <v>218</v>
      </c>
      <c r="C220" s="13">
        <f>'Mortgage Points'!C$11-'Mortgage Points'!C$17</f>
        <v>75.502386605904121</v>
      </c>
      <c r="D220" s="10">
        <f>C220/(1+('Mortgage Points'!C$19/12))^B220</f>
        <v>52.516813468761818</v>
      </c>
      <c r="E220" s="10">
        <f t="shared" si="6"/>
        <v>8191.3438822848229</v>
      </c>
      <c r="F220" s="12">
        <v>218</v>
      </c>
      <c r="G220" s="9">
        <f>$I$2*(1+('Mortgage Points'!$C$9/12))^F220</f>
        <v>10098.482676325937</v>
      </c>
      <c r="H220" s="10">
        <f t="shared" si="7"/>
        <v>4498.4826763259371</v>
      </c>
      <c r="R220" s="12">
        <v>218</v>
      </c>
      <c r="S220" s="10">
        <v>5384.6148513282697</v>
      </c>
      <c r="T220" s="10">
        <v>5900.7572624708691</v>
      </c>
      <c r="U220" s="10">
        <v>6400.4739360704089</v>
      </c>
      <c r="V220" s="10">
        <v>6882.2957498077567</v>
      </c>
    </row>
    <row r="221" spans="2:22">
      <c r="B221" s="6">
        <v>219</v>
      </c>
      <c r="C221" s="13">
        <f>'Mortgage Points'!C$11-'Mortgage Points'!C$17</f>
        <v>75.502386605904121</v>
      </c>
      <c r="D221" s="10">
        <f>C221/(1+('Mortgage Points'!C$19/12))^B221</f>
        <v>52.42943108362244</v>
      </c>
      <c r="E221" s="10">
        <f t="shared" si="6"/>
        <v>8243.7733133684451</v>
      </c>
      <c r="F221" s="6">
        <v>219</v>
      </c>
      <c r="G221" s="9">
        <f>$I$2*(1+('Mortgage Points'!$C$9/12))^F221</f>
        <v>10125.83273357432</v>
      </c>
      <c r="H221" s="10">
        <f t="shared" si="7"/>
        <v>4525.8327335743197</v>
      </c>
      <c r="R221" s="6">
        <v>219</v>
      </c>
      <c r="S221" s="10">
        <v>5415.0855030995463</v>
      </c>
      <c r="T221" s="10">
        <v>5932.2774704589956</v>
      </c>
      <c r="U221" s="10">
        <v>6433.010299154721</v>
      </c>
      <c r="V221" s="10">
        <v>6915.8118794625052</v>
      </c>
    </row>
    <row r="222" spans="2:22">
      <c r="B222" s="12">
        <v>220</v>
      </c>
      <c r="C222" s="13">
        <f>'Mortgage Points'!C$11-'Mortgage Points'!C$17</f>
        <v>75.502386605904121</v>
      </c>
      <c r="D222" s="10">
        <f>C222/(1+('Mortgage Points'!C$19/12))^B222</f>
        <v>52.342194093466652</v>
      </c>
      <c r="E222" s="10">
        <f t="shared" si="6"/>
        <v>8296.115507461911</v>
      </c>
      <c r="F222" s="12">
        <v>220</v>
      </c>
      <c r="G222" s="9">
        <f>$I$2*(1+('Mortgage Points'!$C$9/12))^F222</f>
        <v>10153.256863894416</v>
      </c>
      <c r="H222" s="10">
        <f t="shared" si="7"/>
        <v>4553.2568638944158</v>
      </c>
      <c r="R222" s="12">
        <v>220</v>
      </c>
      <c r="S222" s="10">
        <v>5445.3543624749864</v>
      </c>
      <c r="T222" s="10">
        <v>5963.5889353478633</v>
      </c>
      <c r="U222" s="10">
        <v>6465.3311896358255</v>
      </c>
      <c r="V222" s="10">
        <v>6949.1060479937123</v>
      </c>
    </row>
    <row r="223" spans="2:22">
      <c r="B223" s="12">
        <v>221</v>
      </c>
      <c r="C223" s="13">
        <f>'Mortgage Points'!C$11-'Mortgage Points'!C$17</f>
        <v>75.502386605904121</v>
      </c>
      <c r="D223" s="10">
        <f>C223/(1+('Mortgage Points'!C$19/12))^B223</f>
        <v>52.255102256372687</v>
      </c>
      <c r="E223" s="10">
        <f t="shared" si="6"/>
        <v>8348.370609718284</v>
      </c>
      <c r="F223" s="12">
        <v>221</v>
      </c>
      <c r="G223" s="9">
        <f>$I$2*(1+('Mortgage Points'!$C$9/12))^F223</f>
        <v>10180.755267900799</v>
      </c>
      <c r="H223" s="10">
        <f t="shared" si="7"/>
        <v>4580.7552679007986</v>
      </c>
      <c r="R223" s="12">
        <v>221</v>
      </c>
      <c r="S223" s="10">
        <v>5475.4227658280724</v>
      </c>
      <c r="T223" s="10">
        <v>5994.6930395421023</v>
      </c>
      <c r="U223" s="10">
        <v>6497.4380344846049</v>
      </c>
      <c r="V223" s="10">
        <v>6982.179725342593</v>
      </c>
    </row>
    <row r="224" spans="2:22">
      <c r="B224" s="12">
        <v>222</v>
      </c>
      <c r="C224" s="13">
        <f>'Mortgage Points'!C$11-'Mortgage Points'!C$17</f>
        <v>75.502386605904121</v>
      </c>
      <c r="D224" s="10">
        <f>C224/(1+('Mortgage Points'!C$19/12))^B224</f>
        <v>52.168155330821328</v>
      </c>
      <c r="E224" s="10">
        <f t="shared" si="6"/>
        <v>8400.5387650491048</v>
      </c>
      <c r="F224" s="12">
        <v>222</v>
      </c>
      <c r="G224" s="9">
        <f>$I$2*(1+('Mortgage Points'!$C$9/12))^F224</f>
        <v>10208.328146751364</v>
      </c>
      <c r="H224" s="10">
        <f t="shared" si="7"/>
        <v>4608.3281467513643</v>
      </c>
      <c r="R224" s="12">
        <v>222</v>
      </c>
      <c r="S224" s="10">
        <v>5505.2920406821322</v>
      </c>
      <c r="T224" s="10">
        <v>6025.5911562913461</v>
      </c>
      <c r="U224" s="10">
        <v>6529.3322512218028</v>
      </c>
      <c r="V224" s="10">
        <v>7015.0343717156538</v>
      </c>
    </row>
    <row r="225" spans="2:22">
      <c r="B225" s="6">
        <v>223</v>
      </c>
      <c r="C225" s="13">
        <f>'Mortgage Points'!C$11-'Mortgage Points'!C$17</f>
        <v>75.502386605904121</v>
      </c>
      <c r="D225" s="10">
        <f>C225/(1+('Mortgage Points'!C$19/12))^B225</f>
        <v>52.081353075695162</v>
      </c>
      <c r="E225" s="10">
        <f t="shared" si="6"/>
        <v>8452.6201181247998</v>
      </c>
      <c r="F225" s="6">
        <v>223</v>
      </c>
      <c r="G225" s="9">
        <f>$I$2*(1+('Mortgage Points'!$C$9/12))^F225</f>
        <v>10235.975702148815</v>
      </c>
      <c r="H225" s="10">
        <f t="shared" si="7"/>
        <v>4635.9757021488149</v>
      </c>
      <c r="R225" s="6">
        <v>223</v>
      </c>
      <c r="S225" s="10">
        <v>5534.9635057689466</v>
      </c>
      <c r="T225" s="10">
        <v>6056.2846497508599</v>
      </c>
      <c r="U225" s="10">
        <v>6561.0152479806093</v>
      </c>
      <c r="V225" s="10">
        <v>7047.6714376491582</v>
      </c>
    </row>
    <row r="226" spans="2:22">
      <c r="B226" s="12">
        <v>224</v>
      </c>
      <c r="C226" s="13">
        <f>'Mortgage Points'!C$11-'Mortgage Points'!C$17</f>
        <v>75.502386605904121</v>
      </c>
      <c r="D226" s="10">
        <f>C226/(1+('Mortgage Points'!C$19/12))^B226</f>
        <v>51.994695250278014</v>
      </c>
      <c r="E226" s="10">
        <f t="shared" si="6"/>
        <v>8504.6148133750776</v>
      </c>
      <c r="F226" s="12">
        <v>224</v>
      </c>
      <c r="G226" s="9">
        <f>$I$2*(1+('Mortgage Points'!$C$9/12))^F226</f>
        <v>10263.698136342135</v>
      </c>
      <c r="H226" s="10">
        <f t="shared" si="7"/>
        <v>4663.6981363421346</v>
      </c>
      <c r="R226" s="12">
        <v>224</v>
      </c>
      <c r="S226" s="10">
        <v>5564.4384710869735</v>
      </c>
      <c r="T226" s="10">
        <v>6086.7748750417677</v>
      </c>
      <c r="U226" s="10">
        <v>6592.4884235688269</v>
      </c>
      <c r="V226" s="10">
        <v>7080.0923640731689</v>
      </c>
    </row>
    <row r="227" spans="2:22">
      <c r="B227" s="12">
        <v>225</v>
      </c>
      <c r="C227" s="13">
        <f>'Mortgage Points'!C$11-'Mortgage Points'!C$17</f>
        <v>75.502386605904121</v>
      </c>
      <c r="D227" s="10">
        <f>C227/(1+('Mortgage Points'!C$19/12))^B227</f>
        <v>51.908181614254254</v>
      </c>
      <c r="E227" s="10">
        <f t="shared" si="6"/>
        <v>8556.522994989331</v>
      </c>
      <c r="F227" s="12">
        <v>225</v>
      </c>
      <c r="G227" s="9">
        <f>$I$2*(1+('Mortgage Points'!$C$9/12))^F227</f>
        <v>10291.495652128062</v>
      </c>
      <c r="H227" s="10">
        <f t="shared" si="7"/>
        <v>4691.4956521280619</v>
      </c>
      <c r="R227" s="12">
        <v>225</v>
      </c>
      <c r="S227" s="10">
        <v>5593.7182379591859</v>
      </c>
      <c r="T227" s="10">
        <v>6117.063178310882</v>
      </c>
      <c r="U227" s="10">
        <v>6623.7531675306327</v>
      </c>
      <c r="V227" s="10">
        <v>7112.298582375166</v>
      </c>
    </row>
    <row r="228" spans="2:22">
      <c r="B228" s="12">
        <v>226</v>
      </c>
      <c r="C228" s="13">
        <f>'Mortgage Points'!C$11-'Mortgage Points'!C$17</f>
        <v>75.502386605904121</v>
      </c>
      <c r="D228" s="10">
        <f>C228/(1+('Mortgage Points'!C$19/12))^B228</f>
        <v>51.821811927708083</v>
      </c>
      <c r="E228" s="10">
        <f t="shared" si="6"/>
        <v>8608.344806917039</v>
      </c>
      <c r="F228" s="12">
        <v>226</v>
      </c>
      <c r="G228" s="9">
        <f>$I$2*(1+('Mortgage Points'!$C$9/12))^F228</f>
        <v>10319.368452852576</v>
      </c>
      <c r="H228" s="10">
        <f t="shared" si="7"/>
        <v>4719.3684528525755</v>
      </c>
      <c r="R228" s="12">
        <v>226</v>
      </c>
      <c r="S228" s="10">
        <v>5622.8040990905229</v>
      </c>
      <c r="T228" s="10">
        <v>6147.1508967901345</v>
      </c>
      <c r="U228" s="10">
        <v>6654.8108602079237</v>
      </c>
      <c r="V228" s="10">
        <v>7144.2915144632425</v>
      </c>
    </row>
    <row r="229" spans="2:22">
      <c r="B229" s="6">
        <v>227</v>
      </c>
      <c r="C229" s="13">
        <f>'Mortgage Points'!C$11-'Mortgage Points'!C$17</f>
        <v>75.502386605904121</v>
      </c>
      <c r="D229" s="10">
        <f>C229/(1+('Mortgage Points'!C$19/12))^B229</f>
        <v>51.735585951122864</v>
      </c>
      <c r="E229" s="10">
        <f t="shared" si="6"/>
        <v>8660.0803928681617</v>
      </c>
      <c r="F229" s="6">
        <v>227</v>
      </c>
      <c r="G229" s="9">
        <f>$I$2*(1+('Mortgage Points'!$C$9/12))^F229</f>
        <v>10347.316742412384</v>
      </c>
      <c r="H229" s="10">
        <f t="shared" si="7"/>
        <v>4747.316742412384</v>
      </c>
      <c r="R229" s="6">
        <v>227</v>
      </c>
      <c r="S229" s="10">
        <v>5651.6973386249638</v>
      </c>
      <c r="T229" s="10">
        <v>6177.0393588556171</v>
      </c>
      <c r="U229" s="10">
        <v>6685.6628728012593</v>
      </c>
      <c r="V229" s="10">
        <v>7176.0725728288817</v>
      </c>
    </row>
    <row r="230" spans="2:22">
      <c r="B230" s="12">
        <v>228</v>
      </c>
      <c r="C230" s="13">
        <f>'Mortgage Points'!C$11-'Mortgage Points'!C$17</f>
        <v>75.502386605904121</v>
      </c>
      <c r="D230" s="10">
        <f>C230/(1+('Mortgage Points'!C$19/12))^B230</f>
        <v>51.649503445380567</v>
      </c>
      <c r="E230" s="10">
        <f t="shared" si="6"/>
        <v>8711.7298963135418</v>
      </c>
      <c r="F230" s="12">
        <v>228</v>
      </c>
      <c r="G230" s="9">
        <f>$I$2*(1+('Mortgage Points'!$C$9/12))^F230</f>
        <v>10375.340725256417</v>
      </c>
      <c r="H230" s="10">
        <f t="shared" si="7"/>
        <v>4775.3407252564175</v>
      </c>
      <c r="R230" s="12">
        <v>228</v>
      </c>
      <c r="S230" s="10">
        <v>5680.3992322022223</v>
      </c>
      <c r="T230" s="10">
        <v>6206.7298840862286</v>
      </c>
      <c r="U230" s="10">
        <v>6716.3105674303997</v>
      </c>
      <c r="V230" s="10">
        <v>7207.6431606093183</v>
      </c>
    </row>
    <row r="231" spans="2:22">
      <c r="B231" s="12">
        <v>229</v>
      </c>
      <c r="C231" s="13">
        <f>'Mortgage Points'!C$11-'Mortgage Points'!C$17</f>
        <v>75.502386605904121</v>
      </c>
      <c r="D231" s="10">
        <f>C231/(1+('Mortgage Points'!C$19/12))^B231</f>
        <v>51.563564171760959</v>
      </c>
      <c r="E231" s="10">
        <f t="shared" si="6"/>
        <v>8763.2934604853035</v>
      </c>
      <c r="F231" s="12">
        <v>229</v>
      </c>
      <c r="G231" s="9">
        <f>$I$2*(1+('Mortgage Points'!$C$9/12))^F231</f>
        <v>10403.440606387321</v>
      </c>
      <c r="H231" s="10">
        <f t="shared" si="7"/>
        <v>4803.4406063873212</v>
      </c>
      <c r="R231" s="12">
        <v>229</v>
      </c>
      <c r="S231" s="10">
        <v>5708.9110470140686</v>
      </c>
      <c r="T231" s="10">
        <v>6236.223783321936</v>
      </c>
      <c r="U231" s="10">
        <v>6746.7552971944469</v>
      </c>
      <c r="V231" s="10">
        <v>7239.0046716494871</v>
      </c>
    </row>
    <row r="232" spans="2:22">
      <c r="B232" s="12">
        <v>230</v>
      </c>
      <c r="C232" s="13">
        <f>'Mortgage Points'!C$11-'Mortgage Points'!C$17</f>
        <v>75.502386605904121</v>
      </c>
      <c r="D232" s="10">
        <f>C232/(1+('Mortgage Points'!C$19/12))^B232</f>
        <v>51.47776789194107</v>
      </c>
      <c r="E232" s="10">
        <f t="shared" si="6"/>
        <v>8814.7712283772453</v>
      </c>
      <c r="F232" s="12">
        <v>230</v>
      </c>
      <c r="G232" s="9">
        <f>$I$2*(1+('Mortgage Points'!$C$9/12))^F232</f>
        <v>10431.616591362952</v>
      </c>
      <c r="H232" s="10">
        <f t="shared" si="7"/>
        <v>4831.616591362952</v>
      </c>
      <c r="R232" s="12">
        <v>230</v>
      </c>
      <c r="S232" s="10">
        <v>5737.2340418602735</v>
      </c>
      <c r="T232" s="10">
        <v>6265.5223587216451</v>
      </c>
      <c r="U232" s="10">
        <v>6776.9984062315798</v>
      </c>
      <c r="V232" s="10">
        <v>7270.1584905635618</v>
      </c>
    </row>
    <row r="233" spans="2:22">
      <c r="B233" s="6">
        <v>231</v>
      </c>
      <c r="C233" s="13">
        <f>'Mortgage Points'!C$11-'Mortgage Points'!C$17</f>
        <v>75.502386605904121</v>
      </c>
      <c r="D233" s="10">
        <f>C233/(1+('Mortgage Points'!C$19/12))^B233</f>
        <v>51.392114367994395</v>
      </c>
      <c r="E233" s="10">
        <f t="shared" si="6"/>
        <v>8866.1633427452398</v>
      </c>
      <c r="F233" s="6">
        <v>231</v>
      </c>
      <c r="G233" s="9">
        <f>$I$2*(1+('Mortgage Points'!$C$9/12))^F233</f>
        <v>10459.868886297896</v>
      </c>
      <c r="H233" s="10">
        <f t="shared" si="7"/>
        <v>4859.8688862978961</v>
      </c>
      <c r="R233" s="6">
        <v>231</v>
      </c>
      <c r="S233" s="10">
        <v>5765.3694672041856</v>
      </c>
      <c r="T233" s="10">
        <v>6294.6269038206938</v>
      </c>
      <c r="U233" s="10">
        <v>6807.0412297784005</v>
      </c>
      <c r="V233" s="10">
        <v>7301.105992796086</v>
      </c>
    </row>
    <row r="234" spans="2:22">
      <c r="B234" s="12">
        <v>232</v>
      </c>
      <c r="C234" s="13">
        <f>'Mortgage Points'!C$11-'Mortgage Points'!C$17</f>
        <v>75.502386605904121</v>
      </c>
      <c r="D234" s="10">
        <f>C234/(1+('Mortgage Points'!C$19/12))^B234</f>
        <v>51.306603362390405</v>
      </c>
      <c r="E234" s="10">
        <f t="shared" si="6"/>
        <v>8917.4699461076307</v>
      </c>
      <c r="F234" s="12">
        <v>232</v>
      </c>
      <c r="G234" s="9">
        <f>$I$2*(1+('Mortgage Points'!$C$9/12))^F234</f>
        <v>10488.197697864953</v>
      </c>
      <c r="H234" s="10">
        <f t="shared" si="7"/>
        <v>4888.1976978649527</v>
      </c>
      <c r="R234" s="12">
        <v>232</v>
      </c>
      <c r="S234" s="10">
        <v>5793.3185652279399</v>
      </c>
      <c r="T234" s="10">
        <v>6323.5387035879603</v>
      </c>
      <c r="U234" s="10">
        <v>6836.8850942288846</v>
      </c>
      <c r="V234" s="10">
        <v>7331.8485446826999</v>
      </c>
    </row>
    <row r="235" spans="2:22">
      <c r="B235" s="12">
        <v>233</v>
      </c>
      <c r="C235" s="13">
        <f>'Mortgage Points'!C$11-'Mortgage Points'!C$17</f>
        <v>75.502386605904121</v>
      </c>
      <c r="D235" s="10">
        <f>C235/(1+('Mortgage Points'!C$19/12))^B235</f>
        <v>51.22123463799376</v>
      </c>
      <c r="E235" s="10">
        <f t="shared" si="6"/>
        <v>8968.6911807456236</v>
      </c>
      <c r="F235" s="12">
        <v>233</v>
      </c>
      <c r="G235" s="9">
        <f>$I$2*(1+('Mortgage Points'!$C$9/12))^F235</f>
        <v>10516.60323329667</v>
      </c>
      <c r="H235" s="10">
        <f t="shared" si="7"/>
        <v>4916.6032332966697</v>
      </c>
      <c r="R235" s="12">
        <v>233</v>
      </c>
      <c r="S235" s="10">
        <v>5821.0825698872986</v>
      </c>
      <c r="T235" s="10">
        <v>6352.2590344825967</v>
      </c>
      <c r="U235" s="10">
        <v>6866.531317192942</v>
      </c>
      <c r="V235" s="10">
        <v>7362.387503510462</v>
      </c>
    </row>
    <row r="236" spans="2:22">
      <c r="B236" s="12">
        <v>234</v>
      </c>
      <c r="C236" s="13">
        <f>'Mortgage Points'!C$11-'Mortgage Points'!C$17</f>
        <v>75.502386605904121</v>
      </c>
      <c r="D236" s="10">
        <f>C236/(1+('Mortgage Points'!C$19/12))^B236</f>
        <v>51.136007958063651</v>
      </c>
      <c r="E236" s="10">
        <f t="shared" si="6"/>
        <v>9019.8271887036881</v>
      </c>
      <c r="F236" s="12">
        <v>234</v>
      </c>
      <c r="G236" s="9">
        <f>$I$2*(1+('Mortgage Points'!$C$9/12))^F236</f>
        <v>10545.08570038685</v>
      </c>
      <c r="H236" s="10">
        <f t="shared" si="7"/>
        <v>4945.0857003868496</v>
      </c>
      <c r="R236" s="12">
        <v>234</v>
      </c>
      <c r="S236" s="10">
        <v>5848.6627069661317</v>
      </c>
      <c r="T236" s="10">
        <v>6380.7891645103809</v>
      </c>
      <c r="U236" s="10">
        <v>6895.9812075545879</v>
      </c>
      <c r="V236" s="10">
        <v>7392.7242175777756</v>
      </c>
    </row>
    <row r="237" spans="2:22">
      <c r="B237" s="6">
        <v>235</v>
      </c>
      <c r="C237" s="13">
        <f>'Mortgage Points'!C$11-'Mortgage Points'!C$17</f>
        <v>75.502386605904121</v>
      </c>
      <c r="D237" s="10">
        <f>C237/(1+('Mortgage Points'!C$19/12))^B237</f>
        <v>51.050923086253221</v>
      </c>
      <c r="E237" s="10">
        <f t="shared" si="6"/>
        <v>9070.8781117899416</v>
      </c>
      <c r="F237" s="6">
        <v>235</v>
      </c>
      <c r="G237" s="9">
        <f>$I$2*(1+('Mortgage Points'!$C$9/12))^F237</f>
        <v>10573.645307492061</v>
      </c>
      <c r="H237" s="10">
        <f t="shared" si="7"/>
        <v>4973.645307492061</v>
      </c>
      <c r="R237" s="6">
        <v>235</v>
      </c>
      <c r="S237" s="10">
        <v>5876.0601941305349</v>
      </c>
      <c r="T237" s="10">
        <v>6409.1303532797028</v>
      </c>
      <c r="U237" s="10">
        <v>6925.2360655297334</v>
      </c>
      <c r="V237" s="10">
        <v>7422.8600262539148</v>
      </c>
    </row>
    <row r="238" spans="2:22">
      <c r="B238" s="12">
        <v>236</v>
      </c>
      <c r="C238" s="13">
        <f>'Mortgage Points'!C$11-'Mortgage Points'!C$17</f>
        <v>75.502386605904121</v>
      </c>
      <c r="D238" s="10">
        <f>C238/(1+('Mortgage Points'!C$19/12))^B238</f>
        <v>50.96597978660887</v>
      </c>
      <c r="E238" s="10">
        <f t="shared" si="6"/>
        <v>9121.8440915765514</v>
      </c>
      <c r="F238" s="12">
        <v>236</v>
      </c>
      <c r="G238" s="9">
        <f>$I$2*(1+('Mortgage Points'!$C$9/12))^F238</f>
        <v>10602.282263533187</v>
      </c>
      <c r="H238" s="10">
        <f t="shared" si="7"/>
        <v>5002.2822635331868</v>
      </c>
      <c r="R238" s="12">
        <v>236</v>
      </c>
      <c r="S238" s="10">
        <v>5903.2762409825909</v>
      </c>
      <c r="T238" s="10">
        <v>6437.283852057175</v>
      </c>
      <c r="U238" s="10">
        <v>6954.297182723586</v>
      </c>
      <c r="V238" s="10">
        <v>7452.7962600381588</v>
      </c>
    </row>
    <row r="239" spans="2:22">
      <c r="B239" s="12">
        <v>237</v>
      </c>
      <c r="C239" s="13">
        <f>'Mortgage Points'!C$11-'Mortgage Points'!C$17</f>
        <v>75.502386605904121</v>
      </c>
      <c r="D239" s="10">
        <f>C239/(1+('Mortgage Points'!C$19/12))^B239</f>
        <v>50.881177823569573</v>
      </c>
      <c r="E239" s="10">
        <f t="shared" si="6"/>
        <v>9172.7252694001218</v>
      </c>
      <c r="F239" s="12">
        <v>237</v>
      </c>
      <c r="G239" s="9">
        <f>$I$2*(1+('Mortgage Points'!$C$9/12))^F239</f>
        <v>10630.996777996925</v>
      </c>
      <c r="H239" s="10">
        <f t="shared" si="7"/>
        <v>5030.9967779969247</v>
      </c>
      <c r="R239" s="12">
        <v>237</v>
      </c>
      <c r="S239" s="10">
        <v>5930.3120491137724</v>
      </c>
      <c r="T239" s="10">
        <v>6465.2509038228754</v>
      </c>
      <c r="U239" s="10">
        <v>6983.1658421876782</v>
      </c>
      <c r="V239" s="10">
        <v>7482.5342406185337</v>
      </c>
    </row>
    <row r="240" spans="2:22">
      <c r="B240" s="12">
        <v>238</v>
      </c>
      <c r="C240" s="13">
        <f>'Mortgage Points'!C$11-'Mortgage Points'!C$17</f>
        <v>75.502386605904121</v>
      </c>
      <c r="D240" s="10">
        <f>C240/(1+('Mortgage Points'!C$19/12))^B240</f>
        <v>50.796516961966297</v>
      </c>
      <c r="E240" s="10">
        <f t="shared" si="6"/>
        <v>9223.5217863620874</v>
      </c>
      <c r="F240" s="12">
        <v>238</v>
      </c>
      <c r="G240" s="9">
        <f>$I$2*(1+('Mortgage Points'!$C$9/12))^F240</f>
        <v>10659.789060937332</v>
      </c>
      <c r="H240" s="10">
        <f t="shared" si="7"/>
        <v>5059.7890609373317</v>
      </c>
      <c r="R240" s="12">
        <v>238</v>
      </c>
      <c r="S240" s="10">
        <v>5957.1688121579928</v>
      </c>
      <c r="T240" s="10">
        <v>6493.0327433252269</v>
      </c>
      <c r="U240" s="10">
        <v>7011.8433184765117</v>
      </c>
      <c r="V240" s="10">
        <v>7512.0752809301639</v>
      </c>
    </row>
    <row r="241" spans="2:22">
      <c r="B241" s="6">
        <v>239</v>
      </c>
      <c r="C241" s="13">
        <f>'Mortgage Points'!C$11-'Mortgage Points'!C$17</f>
        <v>75.502386605904121</v>
      </c>
      <c r="D241" s="10">
        <f>C241/(1+('Mortgage Points'!C$19/12))^B241</f>
        <v>50.711996967021257</v>
      </c>
      <c r="E241" s="10">
        <f t="shared" si="6"/>
        <v>9274.2337833291094</v>
      </c>
      <c r="F241" s="6">
        <v>239</v>
      </c>
      <c r="G241" s="9">
        <f>$I$2*(1+('Mortgage Points'!$C$9/12))^F241</f>
        <v>10688.65932297737</v>
      </c>
      <c r="H241" s="10">
        <f t="shared" si="7"/>
        <v>5088.6593229773698</v>
      </c>
      <c r="R241" s="6">
        <v>239</v>
      </c>
      <c r="S241" s="10">
        <v>5983.8477158443047</v>
      </c>
      <c r="T241" s="10">
        <v>6520.6305971355105</v>
      </c>
      <c r="U241" s="10">
        <v>7040.3308777038301</v>
      </c>
      <c r="V241" s="10">
        <v>7541.4206852132411</v>
      </c>
    </row>
    <row r="242" spans="2:22">
      <c r="B242" s="12">
        <v>240</v>
      </c>
      <c r="C242" s="13">
        <f>'Mortgage Points'!C$11-'Mortgage Points'!C$17</f>
        <v>75.502386605904121</v>
      </c>
      <c r="D242" s="10">
        <f>C242/(1+('Mortgage Points'!C$19/12))^B242</f>
        <v>50.627617604347336</v>
      </c>
      <c r="E242" s="10">
        <f t="shared" si="6"/>
        <v>9324.861400933456</v>
      </c>
      <c r="F242" s="12">
        <v>240</v>
      </c>
      <c r="G242" s="9">
        <f>$I$2*(1+('Mortgage Points'!$C$9/12))^F242</f>
        <v>10717.607775310436</v>
      </c>
      <c r="H242" s="10">
        <f t="shared" si="7"/>
        <v>5117.6077753104364</v>
      </c>
      <c r="R242" s="12">
        <v>240</v>
      </c>
      <c r="S242" s="10">
        <v>6010.3499380492503</v>
      </c>
      <c r="T242" s="10">
        <v>6548.0456837020174</v>
      </c>
      <c r="U242" s="10">
        <v>7068.6297775985167</v>
      </c>
      <c r="V242" s="10">
        <v>7570.571749070602</v>
      </c>
    </row>
    <row r="243" spans="2:22">
      <c r="B243" s="12">
        <v>241</v>
      </c>
      <c r="C243" s="13">
        <f>'Mortgage Points'!C$11-'Mortgage Points'!C$17</f>
        <v>75.502386605904121</v>
      </c>
      <c r="D243" s="10">
        <f>C243/(1+('Mortgage Points'!C$19/12))^B243</f>
        <v>50.54337863994742</v>
      </c>
      <c r="E243" s="10">
        <f t="shared" si="6"/>
        <v>9375.4047795734041</v>
      </c>
      <c r="F243" s="12">
        <v>241</v>
      </c>
      <c r="G243" s="9">
        <f>$I$2*(1+('Mortgage Points'!$C$9/12))^F243</f>
        <v>10746.634629701901</v>
      </c>
      <c r="H243" s="10">
        <f t="shared" si="7"/>
        <v>5146.6346297019008</v>
      </c>
      <c r="R243" s="12">
        <v>241</v>
      </c>
      <c r="S243" s="10">
        <v>6036.6766488488647</v>
      </c>
      <c r="T243" s="10">
        <v>6575.2792134038455</v>
      </c>
      <c r="U243" s="10">
        <v>7096.7412675601263</v>
      </c>
      <c r="V243" s="10">
        <v>7599.529759524934</v>
      </c>
    </row>
    <row r="244" spans="2:22">
      <c r="B244" s="12">
        <v>242</v>
      </c>
      <c r="C244" s="13">
        <f>'Mortgage Points'!C$11-'Mortgage Points'!C$17</f>
        <v>75.502386605904121</v>
      </c>
      <c r="D244" s="10">
        <f>C244/(1+('Mortgage Points'!C$19/12))^B244</f>
        <v>50.459279840213732</v>
      </c>
      <c r="E244" s="10">
        <f t="shared" si="6"/>
        <v>9425.8640594136177</v>
      </c>
      <c r="F244" s="12">
        <v>242</v>
      </c>
      <c r="G244" s="9">
        <f>$I$2*(1+('Mortgage Points'!$C$9/12))^F244</f>
        <v>10775.740098490674</v>
      </c>
      <c r="H244" s="10">
        <f t="shared" si="7"/>
        <v>5175.7400984906744</v>
      </c>
      <c r="R244" s="12">
        <v>242</v>
      </c>
      <c r="S244" s="10">
        <v>6062.8290105703363</v>
      </c>
      <c r="T244" s="10">
        <v>6602.3323886043363</v>
      </c>
      <c r="U244" s="10">
        <v>7124.6665887140425</v>
      </c>
      <c r="V244" s="10">
        <v>7628.2959950755949</v>
      </c>
    </row>
    <row r="245" spans="2:22">
      <c r="B245" s="6">
        <v>243</v>
      </c>
      <c r="C245" s="13">
        <f>'Mortgage Points'!C$11-'Mortgage Points'!C$17</f>
        <v>75.502386605904121</v>
      </c>
      <c r="D245" s="10">
        <f>C245/(1+('Mortgage Points'!C$19/12))^B245</f>
        <v>50.375320971927181</v>
      </c>
      <c r="E245" s="10">
        <f t="shared" si="6"/>
        <v>9476.2393803855448</v>
      </c>
      <c r="F245" s="6">
        <v>243</v>
      </c>
      <c r="G245" s="9">
        <f>$I$2*(1+('Mortgage Points'!$C$9/12))^F245</f>
        <v>10804.924394590756</v>
      </c>
      <c r="H245" s="10">
        <f t="shared" si="7"/>
        <v>5204.9243945907565</v>
      </c>
      <c r="R245" s="6">
        <v>243</v>
      </c>
      <c r="S245" s="10">
        <v>6088.8081778433216</v>
      </c>
      <c r="T245" s="10">
        <v>6629.2064037041619</v>
      </c>
      <c r="U245" s="10">
        <v>7152.4069739662773</v>
      </c>
      <c r="V245" s="10">
        <v>7656.8717257550597</v>
      </c>
    </row>
    <row r="246" spans="2:22">
      <c r="B246" s="12">
        <v>244</v>
      </c>
      <c r="C246" s="13">
        <f>'Mortgage Points'!C$11-'Mortgage Points'!C$17</f>
        <v>75.502386605904121</v>
      </c>
      <c r="D246" s="10">
        <f>C246/(1+('Mortgage Points'!C$19/12))^B246</f>
        <v>50.291501802256747</v>
      </c>
      <c r="E246" s="10">
        <f t="shared" si="6"/>
        <v>9526.5308821878007</v>
      </c>
      <c r="F246" s="12">
        <v>244</v>
      </c>
      <c r="G246" s="9">
        <f>$I$2*(1+('Mortgage Points'!$C$9/12))^F246</f>
        <v>10834.187731492771</v>
      </c>
      <c r="H246" s="10">
        <f t="shared" si="7"/>
        <v>5234.1877314927715</v>
      </c>
      <c r="R246" s="12">
        <v>244</v>
      </c>
      <c r="S246" s="10">
        <v>6114.615297650922</v>
      </c>
      <c r="T246" s="10">
        <v>6655.902445194055</v>
      </c>
      <c r="U246" s="10">
        <v>7179.9636480579011</v>
      </c>
      <c r="V246" s="10">
        <v>7685.2582131849913</v>
      </c>
    </row>
    <row r="247" spans="2:22">
      <c r="B247" s="12">
        <v>245</v>
      </c>
      <c r="C247" s="13">
        <f>'Mortgage Points'!C$11-'Mortgage Points'!C$17</f>
        <v>75.502386605904121</v>
      </c>
      <c r="D247" s="10">
        <f>C247/(1+('Mortgage Points'!C$19/12))^B247</f>
        <v>50.207822098758811</v>
      </c>
      <c r="E247" s="10">
        <f t="shared" si="6"/>
        <v>9576.7387042865594</v>
      </c>
      <c r="F247" s="12">
        <v>245</v>
      </c>
      <c r="G247" s="9">
        <f>$I$2*(1+('Mortgage Points'!$C$9/12))^F247</f>
        <v>10863.530323265566</v>
      </c>
      <c r="H247" s="10">
        <f t="shared" si="7"/>
        <v>5263.530323265566</v>
      </c>
      <c r="R247" s="12">
        <v>245</v>
      </c>
      <c r="S247" s="10">
        <v>6140.2515093803268</v>
      </c>
      <c r="T247" s="10">
        <v>6682.4216917071935</v>
      </c>
      <c r="U247" s="10">
        <v>7207.337827619117</v>
      </c>
      <c r="V247" s="10">
        <v>7713.4567106319437</v>
      </c>
    </row>
    <row r="248" spans="2:22">
      <c r="B248" s="12">
        <v>246</v>
      </c>
      <c r="C248" s="13">
        <f>'Mortgage Points'!C$11-'Mortgage Points'!C$17</f>
        <v>75.502386605904121</v>
      </c>
      <c r="D248" s="10">
        <f>C248/(1+('Mortgage Points'!C$19/12))^B248</f>
        <v>50.124281629376526</v>
      </c>
      <c r="E248" s="10">
        <f t="shared" si="6"/>
        <v>9626.8629859159355</v>
      </c>
      <c r="F248" s="12">
        <v>246</v>
      </c>
      <c r="G248" s="9">
        <f>$I$2*(1+('Mortgage Points'!$C$9/12))^F248</f>
        <v>10892.952384557742</v>
      </c>
      <c r="H248" s="10">
        <f t="shared" si="7"/>
        <v>5292.9523845577423</v>
      </c>
      <c r="R248" s="12">
        <v>246</v>
      </c>
      <c r="S248" s="10">
        <v>6165.7179448731131</v>
      </c>
      <c r="T248" s="10">
        <v>6708.7653140712382</v>
      </c>
      <c r="U248" s="10">
        <v>7234.5307212229736</v>
      </c>
      <c r="V248" s="10">
        <v>7741.4684630626907</v>
      </c>
    </row>
    <row r="249" spans="2:22">
      <c r="B249" s="6">
        <v>247</v>
      </c>
      <c r="C249" s="13">
        <f>'Mortgage Points'!C$11-'Mortgage Points'!C$17</f>
        <v>75.502386605904121</v>
      </c>
      <c r="D249" s="10">
        <f>C249/(1+('Mortgage Points'!C$19/12))^B249</f>
        <v>50.040880162439123</v>
      </c>
      <c r="E249" s="10">
        <f t="shared" si="6"/>
        <v>9676.9038660783754</v>
      </c>
      <c r="F249" s="6">
        <v>247</v>
      </c>
      <c r="G249" s="9">
        <f>$I$2*(1+('Mortgage Points'!$C$9/12))^F249</f>
        <v>10922.454130599255</v>
      </c>
      <c r="H249" s="10">
        <f t="shared" si="7"/>
        <v>5322.4541305992552</v>
      </c>
      <c r="R249" s="6">
        <v>247</v>
      </c>
      <c r="S249" s="10">
        <v>6191.0157284752186</v>
      </c>
      <c r="T249" s="10">
        <v>6734.9344753600244</v>
      </c>
      <c r="U249" s="10">
        <v>7261.5435294387253</v>
      </c>
      <c r="V249" s="10">
        <v>7769.2947071991948</v>
      </c>
    </row>
    <row r="250" spans="2:22">
      <c r="B250" s="12">
        <v>248</v>
      </c>
      <c r="C250" s="13">
        <f>'Mortgage Points'!C$11-'Mortgage Points'!C$17</f>
        <v>75.502386605904121</v>
      </c>
      <c r="D250" s="10">
        <f>C250/(1+('Mortgage Points'!C$19/12))^B250</f>
        <v>49.95761746666134</v>
      </c>
      <c r="E250" s="10">
        <f t="shared" si="6"/>
        <v>9726.8614835450371</v>
      </c>
      <c r="F250" s="12">
        <v>248</v>
      </c>
      <c r="G250" s="9">
        <f>$I$2*(1+('Mortgage Points'!$C$9/12))^F250</f>
        <v>10952.03577720296</v>
      </c>
      <c r="H250" s="10">
        <f t="shared" si="7"/>
        <v>5352.0357772029602</v>
      </c>
      <c r="R250" s="12">
        <v>248</v>
      </c>
      <c r="S250" s="10">
        <v>6216.1459770865813</v>
      </c>
      <c r="T250" s="10">
        <v>6760.9303309449115</v>
      </c>
      <c r="U250" s="10">
        <v>7288.3774448848362</v>
      </c>
      <c r="V250" s="10">
        <v>7796.9366715732049</v>
      </c>
    </row>
    <row r="251" spans="2:22">
      <c r="B251" s="12">
        <v>249</v>
      </c>
      <c r="C251" s="13">
        <f>'Mortgage Points'!C$11-'Mortgage Points'!C$17</f>
        <v>75.502386605904121</v>
      </c>
      <c r="D251" s="10">
        <f>C251/(1+('Mortgage Points'!C$19/12))^B251</f>
        <v>49.874493311142771</v>
      </c>
      <c r="E251" s="10">
        <f t="shared" si="6"/>
        <v>9776.7359768561801</v>
      </c>
      <c r="F251" s="12">
        <v>249</v>
      </c>
      <c r="G251" s="9">
        <f>$I$2*(1+('Mortgage Points'!$C$9/12))^F251</f>
        <v>10981.697540766219</v>
      </c>
      <c r="H251" s="10">
        <f t="shared" si="7"/>
        <v>5381.6975407662194</v>
      </c>
      <c r="R251" s="12">
        <v>249</v>
      </c>
      <c r="S251" s="10">
        <v>6241.1098002104518</v>
      </c>
      <c r="T251" s="10">
        <v>6786.7540285457926</v>
      </c>
      <c r="U251" s="10">
        <v>7315.0336522816351</v>
      </c>
      <c r="V251" s="10">
        <v>7824.3955765805003</v>
      </c>
    </row>
    <row r="252" spans="2:22">
      <c r="B252" s="12">
        <v>250</v>
      </c>
      <c r="C252" s="13">
        <f>'Mortgage Points'!C$11-'Mortgage Points'!C$17</f>
        <v>75.502386605904121</v>
      </c>
      <c r="D252" s="10">
        <f>C252/(1+('Mortgage Points'!C$19/12))^B252</f>
        <v>49.791507465367154</v>
      </c>
      <c r="E252" s="10">
        <f t="shared" si="6"/>
        <v>9826.5274843215466</v>
      </c>
      <c r="F252" s="12">
        <v>250</v>
      </c>
      <c r="G252" s="9">
        <f>$I$2*(1+('Mortgage Points'!$C$9/12))^F252</f>
        <v>11011.439638272461</v>
      </c>
      <c r="H252" s="10">
        <f t="shared" si="7"/>
        <v>5411.4396382724608</v>
      </c>
      <c r="R252" s="12">
        <v>250</v>
      </c>
      <c r="S252" s="10">
        <v>6265.9083000023766</v>
      </c>
      <c r="T252" s="10">
        <v>6812.4067082817674</v>
      </c>
      <c r="U252" s="10">
        <v>7341.5133285036209</v>
      </c>
      <c r="V252" s="10">
        <v>7851.672634534767</v>
      </c>
    </row>
    <row r="253" spans="2:22">
      <c r="B253" s="6">
        <v>251</v>
      </c>
      <c r="C253" s="13">
        <f>'Mortgage Points'!C$11-'Mortgage Points'!C$17</f>
        <v>75.502386605904121</v>
      </c>
      <c r="D253" s="10">
        <f>C253/(1+('Mortgage Points'!C$19/12))^B253</f>
        <v>49.70865969920181</v>
      </c>
      <c r="E253" s="10">
        <f t="shared" si="6"/>
        <v>9876.2361440207478</v>
      </c>
      <c r="F253" s="6">
        <v>251</v>
      </c>
      <c r="G253" s="9">
        <f>$I$2*(1+('Mortgage Points'!$C$9/12))^F253</f>
        <v>11041.26228729278</v>
      </c>
      <c r="H253" s="10">
        <f t="shared" si="7"/>
        <v>5441.2622872927805</v>
      </c>
      <c r="R253" s="6">
        <v>251</v>
      </c>
      <c r="S253" s="10">
        <v>6290.5425713188579</v>
      </c>
      <c r="T253" s="10">
        <v>6837.8895027214776</v>
      </c>
      <c r="U253" s="10">
        <v>7367.8176426314212</v>
      </c>
      <c r="V253" s="10">
        <v>7878.7690497211242</v>
      </c>
    </row>
    <row r="254" spans="2:22">
      <c r="B254" s="12">
        <v>252</v>
      </c>
      <c r="C254" s="13">
        <f>'Mortgage Points'!C$11-'Mortgage Points'!C$17</f>
        <v>75.502386605904121</v>
      </c>
      <c r="D254" s="10">
        <f>C254/(1+('Mortgage Points'!C$19/12))^B254</f>
        <v>49.625949782896996</v>
      </c>
      <c r="E254" s="10">
        <f t="shared" si="6"/>
        <v>9925.8620938036456</v>
      </c>
      <c r="F254" s="12">
        <v>252</v>
      </c>
      <c r="G254" s="9">
        <f>$I$2*(1+('Mortgage Points'!$C$9/12))^F254</f>
        <v>11071.165705987534</v>
      </c>
      <c r="H254" s="10">
        <f t="shared" si="7"/>
        <v>5471.1657059875342</v>
      </c>
      <c r="R254" s="12">
        <v>252</v>
      </c>
      <c r="S254" s="10">
        <v>6315.0137017656934</v>
      </c>
      <c r="T254" s="10">
        <v>6863.2035369331097</v>
      </c>
      <c r="U254" s="10">
        <v>7393.9477560034084</v>
      </c>
      <c r="V254" s="10">
        <v>7905.6860184492944</v>
      </c>
    </row>
    <row r="255" spans="2:22">
      <c r="B255" s="12">
        <v>253</v>
      </c>
      <c r="C255" s="13">
        <f>'Mortgage Points'!C$11-'Mortgage Points'!C$17</f>
        <v>75.502386605904121</v>
      </c>
      <c r="D255" s="10">
        <f>C255/(1+('Mortgage Points'!C$19/12))^B255</f>
        <v>49.543377487085174</v>
      </c>
      <c r="E255" s="10">
        <f t="shared" si="6"/>
        <v>9975.4054712907309</v>
      </c>
      <c r="F255" s="12">
        <v>253</v>
      </c>
      <c r="G255" s="9">
        <f>$I$2*(1+('Mortgage Points'!$C$9/12))^F255</f>
        <v>11101.150113107917</v>
      </c>
      <c r="H255" s="10">
        <f t="shared" si="7"/>
        <v>5501.1501131079167</v>
      </c>
      <c r="R255" s="12">
        <v>253</v>
      </c>
      <c r="S255" s="10">
        <v>6339.322771745994</v>
      </c>
      <c r="T255" s="10">
        <v>6888.3499285340695</v>
      </c>
      <c r="U255" s="10">
        <v>7419.9048222669717</v>
      </c>
      <c r="V255" s="10">
        <v>7932.4247291064166</v>
      </c>
    </row>
    <row r="256" spans="2:22">
      <c r="B256" s="12">
        <v>254</v>
      </c>
      <c r="C256" s="13">
        <f>'Mortgage Points'!C$11-'Mortgage Points'!C$17</f>
        <v>75.502386605904121</v>
      </c>
      <c r="D256" s="10">
        <f>C256/(1+('Mortgage Points'!C$19/12))^B256</f>
        <v>49.46094258278054</v>
      </c>
      <c r="E256" s="10">
        <f t="shared" si="6"/>
        <v>10024.866413873511</v>
      </c>
      <c r="F256" s="12">
        <v>254</v>
      </c>
      <c r="G256" s="9">
        <f>$I$2*(1+('Mortgage Points'!$C$9/12))^F256</f>
        <v>11131.215727997587</v>
      </c>
      <c r="H256" s="10">
        <f t="shared" si="7"/>
        <v>5531.2157279975872</v>
      </c>
      <c r="R256" s="12">
        <v>254</v>
      </c>
      <c r="S256" s="10">
        <v>6363.470854507882</v>
      </c>
      <c r="T256" s="10">
        <v>6913.3297877403202</v>
      </c>
      <c r="U256" s="10">
        <v>7445.6899874294522</v>
      </c>
      <c r="V256" s="10">
        <v>7958.9863622095181</v>
      </c>
    </row>
    <row r="257" spans="2:22">
      <c r="B257" s="6">
        <v>255</v>
      </c>
      <c r="C257" s="13">
        <f>'Mortgage Points'!C$11-'Mortgage Points'!C$17</f>
        <v>75.502386605904121</v>
      </c>
      <c r="D257" s="10">
        <f>C257/(1+('Mortgage Points'!C$19/12))^B257</f>
        <v>49.378644841378232</v>
      </c>
      <c r="E257" s="10">
        <f t="shared" si="6"/>
        <v>10074.245058714889</v>
      </c>
      <c r="F257" s="6">
        <v>255</v>
      </c>
      <c r="G257" s="9">
        <f>$I$2*(1+('Mortgage Points'!$C$9/12))^F257</f>
        <v>11161.362770594244</v>
      </c>
      <c r="H257" s="10">
        <f t="shared" si="7"/>
        <v>5561.3627705942436</v>
      </c>
      <c r="R257" s="6">
        <v>255</v>
      </c>
      <c r="S257" s="10">
        <v>6387.4590161918768</v>
      </c>
      <c r="T257" s="10">
        <v>6938.1442174154045</v>
      </c>
      <c r="U257" s="10">
        <v>7471.3043899087379</v>
      </c>
      <c r="V257" s="10">
        <v>7985.3720904576321</v>
      </c>
    </row>
    <row r="258" spans="2:22">
      <c r="B258" s="12">
        <v>256</v>
      </c>
      <c r="C258" s="13">
        <f>'Mortgage Points'!C$11-'Mortgage Points'!C$17</f>
        <v>75.502386605904121</v>
      </c>
      <c r="D258" s="10">
        <f>C258/(1+('Mortgage Points'!C$19/12))^B258</f>
        <v>49.296484034653801</v>
      </c>
      <c r="E258" s="10">
        <f t="shared" si="6"/>
        <v>10123.541542749543</v>
      </c>
      <c r="F258" s="12">
        <v>256</v>
      </c>
      <c r="G258" s="9">
        <f>$I$2*(1+('Mortgage Points'!$C$9/12))^F258</f>
        <v>11191.59146143127</v>
      </c>
      <c r="H258" s="10">
        <f t="shared" si="7"/>
        <v>5591.5914614312696</v>
      </c>
      <c r="R258" s="12">
        <v>256</v>
      </c>
      <c r="S258" s="10">
        <v>6411.2883158779641</v>
      </c>
      <c r="T258" s="10">
        <v>6962.7943131191305</v>
      </c>
      <c r="U258" s="10">
        <v>7496.7491605835248</v>
      </c>
      <c r="V258" s="10">
        <v>8011.583078783573</v>
      </c>
    </row>
    <row r="259" spans="2:22">
      <c r="B259" s="12">
        <v>257</v>
      </c>
      <c r="C259" s="13">
        <f>'Mortgage Points'!C$11-'Mortgage Points'!C$17</f>
        <v>75.502386605904121</v>
      </c>
      <c r="D259" s="10">
        <f>C259/(1+('Mortgage Points'!C$19/12))^B259</f>
        <v>49.21445993476253</v>
      </c>
      <c r="E259" s="10">
        <f t="shared" ref="E259:E322" si="8">E258+D259</f>
        <v>10172.756002684306</v>
      </c>
      <c r="F259" s="12">
        <v>257</v>
      </c>
      <c r="G259" s="9">
        <f>$I$2*(1+('Mortgage Points'!$C$9/12))^F259</f>
        <v>11221.902021639311</v>
      </c>
      <c r="H259" s="10">
        <f t="shared" ref="H259:H322" si="9">G259-$I$2</f>
        <v>5621.902021639311</v>
      </c>
      <c r="R259" s="12">
        <v>257</v>
      </c>
      <c r="S259" s="10">
        <v>6434.9598056323557</v>
      </c>
      <c r="T259" s="10">
        <v>6987.2811631559443</v>
      </c>
      <c r="U259" s="10">
        <v>7522.0254228432468</v>
      </c>
      <c r="V259" s="10">
        <v>8037.6204844053691</v>
      </c>
    </row>
    <row r="260" spans="2:22">
      <c r="B260" s="12">
        <v>258</v>
      </c>
      <c r="C260" s="13">
        <f>'Mortgage Points'!C$11-'Mortgage Points'!C$17</f>
        <v>75.502386605904121</v>
      </c>
      <c r="D260" s="10">
        <f>C260/(1+('Mortgage Points'!C$19/12))^B260</f>
        <v>49.132572314238793</v>
      </c>
      <c r="E260" s="10">
        <f t="shared" si="8"/>
        <v>10221.888574998544</v>
      </c>
      <c r="F260" s="12">
        <v>258</v>
      </c>
      <c r="G260" s="9">
        <f>$I$2*(1+('Mortgage Points'!$C$9/12))^F260</f>
        <v>11252.294672947919</v>
      </c>
      <c r="H260" s="10">
        <f t="shared" si="9"/>
        <v>5652.294672947919</v>
      </c>
      <c r="R260" s="12">
        <v>258</v>
      </c>
      <c r="S260" s="10">
        <v>6458.4745305539363</v>
      </c>
      <c r="T260" s="10">
        <v>7011.6058486229776</v>
      </c>
      <c r="U260" s="10">
        <v>7547.1342926376728</v>
      </c>
      <c r="V260" s="10">
        <v>8063.4854568773517</v>
      </c>
    </row>
    <row r="261" spans="2:22">
      <c r="B261" s="6">
        <v>259</v>
      </c>
      <c r="C261" s="13">
        <f>'Mortgage Points'!C$11-'Mortgage Points'!C$17</f>
        <v>75.502386605904121</v>
      </c>
      <c r="D261" s="10">
        <f>C261/(1+('Mortgage Points'!C$19/12))^B261</f>
        <v>49.050820945995468</v>
      </c>
      <c r="E261" s="10">
        <f t="shared" si="8"/>
        <v>10270.939395944539</v>
      </c>
      <c r="F261" s="6">
        <v>259</v>
      </c>
      <c r="G261" s="9">
        <f>$I$2*(1+('Mortgage Points'!$C$9/12))^F261</f>
        <v>11282.769637687154</v>
      </c>
      <c r="H261" s="10">
        <f t="shared" si="9"/>
        <v>5682.7696376871536</v>
      </c>
      <c r="R261" s="6">
        <v>259</v>
      </c>
      <c r="S261" s="10">
        <v>6481.8335288204071</v>
      </c>
      <c r="T261" s="10">
        <v>7035.7694434577788</v>
      </c>
      <c r="U261" s="10">
        <v>7572.0768785261753</v>
      </c>
      <c r="V261" s="10">
        <v>8089.1791381409112</v>
      </c>
    </row>
    <row r="262" spans="2:22">
      <c r="B262" s="12">
        <v>260</v>
      </c>
      <c r="C262" s="13">
        <f>'Mortgage Points'!C$11-'Mortgage Points'!C$17</f>
        <v>75.502386605904121</v>
      </c>
      <c r="D262" s="10">
        <f>C262/(1+('Mortgage Points'!C$19/12))^B262</f>
        <v>48.969205603323253</v>
      </c>
      <c r="E262" s="10">
        <f t="shared" si="8"/>
        <v>10319.908601547862</v>
      </c>
      <c r="F262" s="12">
        <v>260</v>
      </c>
      <c r="G262" s="9">
        <f>$I$2*(1+('Mortgage Points'!$C$9/12))^F262</f>
        <v>11313.327138789224</v>
      </c>
      <c r="H262" s="10">
        <f t="shared" si="9"/>
        <v>5713.3271387892237</v>
      </c>
      <c r="R262" s="12">
        <v>260</v>
      </c>
      <c r="S262" s="10">
        <v>6505.0378317341201</v>
      </c>
      <c r="T262" s="10">
        <v>7059.7730144857269</v>
      </c>
      <c r="U262" s="10">
        <v>7596.8542817266743</v>
      </c>
      <c r="V262" s="10">
        <v>8114.7026625749104</v>
      </c>
    </row>
    <row r="263" spans="2:22">
      <c r="B263" s="12">
        <v>261</v>
      </c>
      <c r="C263" s="13">
        <f>'Mortgage Points'!C$11-'Mortgage Points'!C$17</f>
        <v>75.502386605904121</v>
      </c>
      <c r="D263" s="10">
        <f>C263/(1+('Mortgage Points'!C$19/12))^B263</f>
        <v>48.887726059890106</v>
      </c>
      <c r="E263" s="10">
        <f t="shared" si="8"/>
        <v>10368.796327607752</v>
      </c>
      <c r="F263" s="12">
        <v>261</v>
      </c>
      <c r="G263" s="9">
        <f>$I$2*(1+('Mortgage Points'!$C$9/12))^F263</f>
        <v>11343.967399790112</v>
      </c>
      <c r="H263" s="10">
        <f t="shared" si="9"/>
        <v>5743.9673997901118</v>
      </c>
      <c r="R263" s="12">
        <v>261</v>
      </c>
      <c r="S263" s="10">
        <v>6528.0884637676099</v>
      </c>
      <c r="T263" s="10">
        <v>7083.6176214671323</v>
      </c>
      <c r="U263" s="10">
        <v>7621.4675961642561</v>
      </c>
      <c r="V263" s="10">
        <v>8140.0571570457705</v>
      </c>
    </row>
    <row r="264" spans="2:22">
      <c r="B264" s="12">
        <v>262</v>
      </c>
      <c r="C264" s="13">
        <f>'Mortgage Points'!C$11-'Mortgage Points'!C$17</f>
        <v>75.502386605904121</v>
      </c>
      <c r="D264" s="10">
        <f>C264/(1+('Mortgage Points'!C$19/12))^B264</f>
        <v>48.806382089740538</v>
      </c>
      <c r="E264" s="10">
        <f t="shared" si="8"/>
        <v>10417.602709697492</v>
      </c>
      <c r="F264" s="12">
        <v>262</v>
      </c>
      <c r="G264" s="9">
        <f>$I$2*(1+('Mortgage Points'!$C$9/12))^F264</f>
        <v>11374.690644831209</v>
      </c>
      <c r="H264" s="10">
        <f t="shared" si="9"/>
        <v>5774.6906448312093</v>
      </c>
      <c r="R264" s="12">
        <v>262</v>
      </c>
      <c r="S264" s="10">
        <v>6550.9864426088252</v>
      </c>
      <c r="T264" s="10">
        <v>7107.3043171440258</v>
      </c>
      <c r="U264" s="10">
        <v>7645.9179085194701</v>
      </c>
      <c r="V264" s="10">
        <v>8165.2437409572212</v>
      </c>
    </row>
    <row r="265" spans="2:22">
      <c r="B265" s="6">
        <v>263</v>
      </c>
      <c r="C265" s="13">
        <f>'Mortgage Points'!C$11-'Mortgage Points'!C$17</f>
        <v>75.502386605904121</v>
      </c>
      <c r="D265" s="10">
        <f>C265/(1+('Mortgage Points'!C$19/12))^B265</f>
        <v>48.725173467295036</v>
      </c>
      <c r="E265" s="10">
        <f t="shared" si="8"/>
        <v>10466.327883164788</v>
      </c>
      <c r="F265" s="6">
        <v>263</v>
      </c>
      <c r="G265" s="9">
        <f>$I$2*(1+('Mortgage Points'!$C$9/12))^F265</f>
        <v>11405.497098660961</v>
      </c>
      <c r="H265" s="10">
        <f t="shared" si="9"/>
        <v>5805.4970986609605</v>
      </c>
      <c r="R265" s="6">
        <v>263</v>
      </c>
      <c r="S265" s="10">
        <v>6573.7327792060587</v>
      </c>
      <c r="T265" s="10">
        <v>7130.834147286635</v>
      </c>
      <c r="U265" s="10">
        <v>7670.2062982763046</v>
      </c>
      <c r="V265" s="10">
        <v>8190.2635262997219</v>
      </c>
    </row>
    <row r="266" spans="2:22">
      <c r="B266" s="12">
        <v>264</v>
      </c>
      <c r="C266" s="13">
        <f>'Mortgage Points'!C$11-'Mortgage Points'!C$17</f>
        <v>75.502386605904121</v>
      </c>
      <c r="D266" s="10">
        <f>C266/(1+('Mortgage Points'!C$19/12))^B266</f>
        <v>48.644099967349447</v>
      </c>
      <c r="E266" s="10">
        <f t="shared" si="8"/>
        <v>10514.971983132136</v>
      </c>
      <c r="F266" s="12">
        <v>264</v>
      </c>
      <c r="G266" s="9">
        <f>$I$2*(1+('Mortgage Points'!$C$9/12))^F266</f>
        <v>11436.386986636502</v>
      </c>
      <c r="H266" s="10">
        <f t="shared" si="9"/>
        <v>5836.3869866365021</v>
      </c>
      <c r="R266" s="12">
        <v>264</v>
      </c>
      <c r="S266" s="10">
        <v>6596.3284778125817</v>
      </c>
      <c r="T266" s="10">
        <v>7154.2081507395578</v>
      </c>
      <c r="U266" s="10">
        <v>7694.3338377698492</v>
      </c>
      <c r="V266" s="10">
        <v>8215.1176176995559</v>
      </c>
    </row>
    <row r="267" spans="2:22">
      <c r="B267" s="12">
        <v>265</v>
      </c>
      <c r="C267" s="13">
        <f>'Mortgage Points'!C$11-'Mortgage Points'!C$17</f>
        <v>75.502386605904121</v>
      </c>
      <c r="D267" s="10">
        <f>C267/(1+('Mortgage Points'!C$19/12))^B267</f>
        <v>48.563161365074329</v>
      </c>
      <c r="E267" s="10">
        <f t="shared" si="8"/>
        <v>10563.535144497211</v>
      </c>
      <c r="F267" s="12">
        <v>265</v>
      </c>
      <c r="G267" s="9">
        <f>$I$2*(1+('Mortgage Points'!$C$9/12))^F267</f>
        <v>11467.360534725307</v>
      </c>
      <c r="H267" s="10">
        <f t="shared" si="9"/>
        <v>5867.3605347253069</v>
      </c>
      <c r="R267" s="12">
        <v>265</v>
      </c>
      <c r="S267" s="10">
        <v>6618.7745360309818</v>
      </c>
      <c r="T267" s="10">
        <v>7177.427359467627</v>
      </c>
      <c r="U267" s="10">
        <v>7718.3015922336353</v>
      </c>
      <c r="V267" s="10">
        <v>8239.8071124676044</v>
      </c>
    </row>
    <row r="268" spans="2:22">
      <c r="B268" s="12">
        <v>266</v>
      </c>
      <c r="C268" s="13">
        <f>'Mortgage Points'!C$11-'Mortgage Points'!C$17</f>
        <v>75.502386605904121</v>
      </c>
      <c r="D268" s="10">
        <f>C268/(1+('Mortgage Points'!C$19/12))^B268</f>
        <v>48.482357436014297</v>
      </c>
      <c r="E268" s="10">
        <f t="shared" si="8"/>
        <v>10612.017501933226</v>
      </c>
      <c r="F268" s="12">
        <v>266</v>
      </c>
      <c r="G268" s="9">
        <f>$I$2*(1+('Mortgage Points'!$C$9/12))^F268</f>
        <v>11498.417969506858</v>
      </c>
      <c r="H268" s="10">
        <f t="shared" si="9"/>
        <v>5898.4179695068578</v>
      </c>
      <c r="R268" s="12">
        <v>266</v>
      </c>
      <c r="S268" s="10">
        <v>6641.0719448572072</v>
      </c>
      <c r="T268" s="10">
        <v>7200.4927986014709</v>
      </c>
      <c r="U268" s="10">
        <v>7742.1106198466678</v>
      </c>
      <c r="V268" s="10">
        <v>8264.3331006477838</v>
      </c>
    </row>
    <row r="269" spans="2:22">
      <c r="B269" s="6">
        <v>267</v>
      </c>
      <c r="C269" s="13">
        <f>'Mortgage Points'!C$11-'Mortgage Points'!C$17</f>
        <v>75.502386605904121</v>
      </c>
      <c r="D269" s="10">
        <f>C269/(1+('Mortgage Points'!C$19/12))^B269</f>
        <v>48.401687956087486</v>
      </c>
      <c r="E269" s="10">
        <f t="shared" si="8"/>
        <v>10660.419189889313</v>
      </c>
      <c r="F269" s="6">
        <v>267</v>
      </c>
      <c r="G269" s="9">
        <f>$I$2*(1+('Mortgage Points'!$C$9/12))^F269</f>
        <v>11529.55951817427</v>
      </c>
      <c r="H269" s="10">
        <f t="shared" si="9"/>
        <v>5929.5595181742701</v>
      </c>
      <c r="R269" s="6">
        <v>267</v>
      </c>
      <c r="S269" s="10">
        <v>6663.2216887243185</v>
      </c>
      <c r="T269" s="10">
        <v>7223.4054864827722</v>
      </c>
      <c r="U269" s="10">
        <v>7765.7619717801435</v>
      </c>
      <c r="V269" s="10">
        <v>8288.6966650651812</v>
      </c>
    </row>
    <row r="270" spans="2:22">
      <c r="B270" s="12">
        <v>268</v>
      </c>
      <c r="C270" s="13">
        <f>'Mortgage Points'!C$11-'Mortgage Points'!C$17</f>
        <v>75.502386605904121</v>
      </c>
      <c r="D270" s="10">
        <f>C270/(1+('Mortgage Points'!C$19/12))^B270</f>
        <v>48.321152701584836</v>
      </c>
      <c r="E270" s="10">
        <f t="shared" si="8"/>
        <v>10708.740342590898</v>
      </c>
      <c r="F270" s="12">
        <v>268</v>
      </c>
      <c r="G270" s="9">
        <f>$I$2*(1+('Mortgage Points'!$C$9/12))^F270</f>
        <v>11560.785408535992</v>
      </c>
      <c r="H270" s="10">
        <f t="shared" si="9"/>
        <v>5960.7854085359922</v>
      </c>
      <c r="R270" s="12">
        <v>268</v>
      </c>
      <c r="S270" s="10">
        <v>6685.2247455459528</v>
      </c>
      <c r="T270" s="10">
        <v>7246.166434709231</v>
      </c>
      <c r="U270" s="10">
        <v>7789.2566922438609</v>
      </c>
      <c r="V270" s="10">
        <v>8312.8988813738542</v>
      </c>
    </row>
    <row r="271" spans="2:22">
      <c r="B271" s="12">
        <v>269</v>
      </c>
      <c r="C271" s="13">
        <f>'Mortgage Points'!C$11-'Mortgage Points'!C$17</f>
        <v>75.502386605904121</v>
      </c>
      <c r="D271" s="10">
        <f>C271/(1+('Mortgage Points'!C$19/12))^B271</f>
        <v>48.240751449169558</v>
      </c>
      <c r="E271" s="10">
        <f t="shared" si="8"/>
        <v>10756.981094040068</v>
      </c>
      <c r="F271" s="12">
        <v>269</v>
      </c>
      <c r="G271" s="9">
        <f>$I$2*(1+('Mortgage Points'!$C$9/12))^F271</f>
        <v>11592.095869017445</v>
      </c>
      <c r="H271" s="10">
        <f t="shared" si="9"/>
        <v>5992.0958690174448</v>
      </c>
      <c r="R271" s="12">
        <v>269</v>
      </c>
      <c r="S271" s="10">
        <v>6707.0820867594966</v>
      </c>
      <c r="T271" s="10">
        <v>7268.7766481792232</v>
      </c>
      <c r="U271" s="10">
        <v>7812.5958185323225</v>
      </c>
      <c r="V271" s="10">
        <v>8336.9408181043236</v>
      </c>
    </row>
    <row r="272" spans="2:22">
      <c r="B272" s="12">
        <v>270</v>
      </c>
      <c r="C272" s="13">
        <f>'Mortgage Points'!C$11-'Mortgage Points'!C$17</f>
        <v>75.502386605904121</v>
      </c>
      <c r="D272" s="10">
        <f>C272/(1+('Mortgage Points'!C$19/12))^B272</f>
        <v>48.160483975876417</v>
      </c>
      <c r="E272" s="10">
        <f t="shared" si="8"/>
        <v>10805.141578015944</v>
      </c>
      <c r="F272" s="12">
        <v>270</v>
      </c>
      <c r="G272" s="9">
        <f>$I$2*(1+('Mortgage Points'!$C$9/12))^F272</f>
        <v>11623.491128662703</v>
      </c>
      <c r="H272" s="10">
        <f t="shared" si="9"/>
        <v>6023.491128662703</v>
      </c>
      <c r="R272" s="12">
        <v>270</v>
      </c>
      <c r="S272" s="10">
        <v>6728.7946773689773</v>
      </c>
      <c r="T272" s="10">
        <v>7291.2371251361692</v>
      </c>
      <c r="U272" s="10">
        <v>7835.7803810705291</v>
      </c>
      <c r="V272" s="10">
        <v>8360.82353671075</v>
      </c>
    </row>
    <row r="273" spans="2:22">
      <c r="B273" s="6">
        <v>271</v>
      </c>
      <c r="C273" s="13">
        <f>'Mortgage Points'!C$11-'Mortgage Points'!C$17</f>
        <v>75.502386605904121</v>
      </c>
      <c r="D273" s="10">
        <f>C273/(1+('Mortgage Points'!C$19/12))^B273</f>
        <v>48.080350059111232</v>
      </c>
      <c r="E273" s="10">
        <f t="shared" si="8"/>
        <v>10853.221928075056</v>
      </c>
      <c r="F273" s="6">
        <v>271</v>
      </c>
      <c r="G273" s="9">
        <f>$I$2*(1+('Mortgage Points'!$C$9/12))^F273</f>
        <v>11654.971417136163</v>
      </c>
      <c r="H273" s="10">
        <f t="shared" si="9"/>
        <v>6054.9714171361629</v>
      </c>
      <c r="R273" s="6">
        <v>271</v>
      </c>
      <c r="S273" s="10">
        <v>6750.3634759876668</v>
      </c>
      <c r="T273" s="10">
        <v>7313.5488572126051</v>
      </c>
      <c r="U273" s="10">
        <v>7858.8114034594764</v>
      </c>
      <c r="V273" s="10">
        <v>8384.5480916177967</v>
      </c>
    </row>
    <row r="274" spans="2:22">
      <c r="B274" s="12">
        <v>272</v>
      </c>
      <c r="C274" s="13">
        <f>'Mortgage Points'!C$11-'Mortgage Points'!C$17</f>
        <v>75.502386605904121</v>
      </c>
      <c r="D274" s="10">
        <f>C274/(1+('Mortgage Points'!C$19/12))^B274</f>
        <v>48.000349476650136</v>
      </c>
      <c r="E274" s="10">
        <f t="shared" si="8"/>
        <v>10901.222277551706</v>
      </c>
      <c r="F274" s="12">
        <v>272</v>
      </c>
      <c r="G274" s="9">
        <f>$I$2*(1+('Mortgage Points'!$C$9/12))^F274</f>
        <v>11686.536964724241</v>
      </c>
      <c r="H274" s="10">
        <f t="shared" si="9"/>
        <v>6086.5369647242405</v>
      </c>
      <c r="R274" s="12">
        <v>272</v>
      </c>
      <c r="S274" s="10">
        <v>6771.7894348804048</v>
      </c>
      <c r="T274" s="10">
        <v>7335.712829473965</v>
      </c>
      <c r="U274" s="10">
        <v>7881.6899025213443</v>
      </c>
      <c r="V274" s="10">
        <v>8408.1155302671814</v>
      </c>
    </row>
    <row r="275" spans="2:22">
      <c r="B275" s="12">
        <v>273</v>
      </c>
      <c r="C275" s="13">
        <f>'Mortgage Points'!C$11-'Mortgage Points'!C$17</f>
        <v>75.502386605904121</v>
      </c>
      <c r="D275" s="10">
        <f>C275/(1+('Mortgage Points'!C$19/12))^B275</f>
        <v>47.920482006639084</v>
      </c>
      <c r="E275" s="10">
        <f t="shared" si="8"/>
        <v>10949.142759558345</v>
      </c>
      <c r="F275" s="12">
        <v>273</v>
      </c>
      <c r="G275" s="9">
        <f>$I$2*(1+('Mortgage Points'!$C$9/12))^F275</f>
        <v>11718.188002337034</v>
      </c>
      <c r="H275" s="10">
        <f t="shared" si="9"/>
        <v>6118.188002337034</v>
      </c>
      <c r="R275" s="12">
        <v>273</v>
      </c>
      <c r="S275" s="10">
        <v>6793.0735000056411</v>
      </c>
      <c r="T275" s="10">
        <v>7357.7300204620715</v>
      </c>
      <c r="U275" s="10">
        <v>7904.4168883443917</v>
      </c>
      <c r="V275" s="10">
        <v>8431.5268931639202</v>
      </c>
    </row>
    <row r="276" spans="2:22">
      <c r="B276" s="12">
        <v>274</v>
      </c>
      <c r="C276" s="13">
        <f>'Mortgage Points'!C$11-'Mortgage Points'!C$17</f>
        <v>75.502386605904121</v>
      </c>
      <c r="D276" s="10">
        <f>C276/(1+('Mortgage Points'!C$19/12))^B276</f>
        <v>47.840747427593087</v>
      </c>
      <c r="E276" s="10">
        <f t="shared" si="8"/>
        <v>10996.983506985938</v>
      </c>
      <c r="F276" s="12">
        <v>274</v>
      </c>
      <c r="G276" s="9">
        <f>$I$2*(1+('Mortgage Points'!$C$9/12))^F276</f>
        <v>11749.92476151003</v>
      </c>
      <c r="H276" s="10">
        <f t="shared" si="9"/>
        <v>6149.9247615100303</v>
      </c>
      <c r="R276" s="12">
        <v>274</v>
      </c>
      <c r="S276" s="10">
        <v>6814.2166110571998</v>
      </c>
      <c r="T276" s="10">
        <v>7379.601402238336</v>
      </c>
      <c r="U276" s="10">
        <v>7926.9933643275517</v>
      </c>
      <c r="V276" s="10">
        <v>8454.7832139222701</v>
      </c>
    </row>
    <row r="277" spans="2:22">
      <c r="B277" s="6">
        <v>275</v>
      </c>
      <c r="C277" s="13">
        <f>'Mortgage Points'!C$11-'Mortgage Points'!C$17</f>
        <v>75.502386605904121</v>
      </c>
      <c r="D277" s="10">
        <f>C277/(1+('Mortgage Points'!C$19/12))^B277</f>
        <v>47.761145518395757</v>
      </c>
      <c r="E277" s="10">
        <f t="shared" si="8"/>
        <v>11044.744652504334</v>
      </c>
      <c r="F277" s="6">
        <v>275</v>
      </c>
      <c r="G277" s="9">
        <f>$I$2*(1+('Mortgage Points'!$C$9/12))^F277</f>
        <v>11781.747474405789</v>
      </c>
      <c r="H277" s="10">
        <f t="shared" si="9"/>
        <v>6181.747474405789</v>
      </c>
      <c r="R277" s="6">
        <v>275</v>
      </c>
      <c r="S277" s="10">
        <v>6835.2197015057682</v>
      </c>
      <c r="T277" s="10">
        <v>7401.3279404266777</v>
      </c>
      <c r="U277" s="10">
        <v>7949.4203272247305</v>
      </c>
      <c r="V277" s="10">
        <v>8477.8855193113595</v>
      </c>
    </row>
    <row r="278" spans="2:22">
      <c r="B278" s="12">
        <v>276</v>
      </c>
      <c r="C278" s="13">
        <f>'Mortgage Points'!C$11-'Mortgage Points'!C$17</f>
        <v>75.502386605904121</v>
      </c>
      <c r="D278" s="10">
        <f>C278/(1+('Mortgage Points'!C$19/12))^B278</f>
        <v>47.681676058298592</v>
      </c>
      <c r="E278" s="10">
        <f t="shared" si="8"/>
        <v>11092.426328562633</v>
      </c>
      <c r="F278" s="12">
        <v>276</v>
      </c>
      <c r="G278" s="9">
        <f>$I$2*(1+('Mortgage Points'!$C$9/12))^F278</f>
        <v>11813.656373815636</v>
      </c>
      <c r="H278" s="10">
        <f t="shared" si="9"/>
        <v>6213.6563738156365</v>
      </c>
      <c r="R278" s="12">
        <v>276</v>
      </c>
      <c r="S278" s="10">
        <v>6856.0836986401082</v>
      </c>
      <c r="T278" s="10">
        <v>7422.9105942561564</v>
      </c>
      <c r="U278" s="10">
        <v>7971.6987671888155</v>
      </c>
      <c r="V278" s="10">
        <v>8500.834829300522</v>
      </c>
    </row>
    <row r="279" spans="2:22">
      <c r="B279" s="12">
        <v>277</v>
      </c>
      <c r="C279" s="13">
        <f>'Mortgage Points'!C$11-'Mortgage Points'!C$17</f>
        <v>75.502386605904121</v>
      </c>
      <c r="D279" s="10">
        <f>C279/(1+('Mortgage Points'!C$19/12))^B279</f>
        <v>47.602338826920381</v>
      </c>
      <c r="E279" s="10">
        <f t="shared" si="8"/>
        <v>11140.028667389553</v>
      </c>
      <c r="F279" s="12">
        <v>277</v>
      </c>
      <c r="G279" s="9">
        <f>$I$2*(1+('Mortgage Points'!$C$9/12))^F279</f>
        <v>11845.65169316139</v>
      </c>
      <c r="H279" s="10">
        <f t="shared" si="9"/>
        <v>6245.6516931613896</v>
      </c>
      <c r="R279" s="12">
        <v>277</v>
      </c>
      <c r="S279" s="10">
        <v>6876.8095236079953</v>
      </c>
      <c r="T279" s="10">
        <v>7444.3503166033206</v>
      </c>
      <c r="U279" s="10">
        <v>7993.8296678153902</v>
      </c>
      <c r="V279" s="10">
        <v>8523.6321571043245</v>
      </c>
    </row>
    <row r="280" spans="2:22">
      <c r="B280" s="12">
        <v>278</v>
      </c>
      <c r="C280" s="13">
        <f>'Mortgage Points'!C$11-'Mortgage Points'!C$17</f>
        <v>75.502386605904121</v>
      </c>
      <c r="D280" s="10">
        <f>C280/(1+('Mortgage Points'!C$19/12))^B280</f>
        <v>47.523133604246638</v>
      </c>
      <c r="E280" s="10">
        <f t="shared" si="8"/>
        <v>11187.5518009938</v>
      </c>
      <c r="F280" s="12">
        <v>278</v>
      </c>
      <c r="G280" s="9">
        <f>$I$2*(1+('Mortgage Points'!$C$9/12))^F280</f>
        <v>11877.733666497032</v>
      </c>
      <c r="H280" s="10">
        <f t="shared" si="9"/>
        <v>6277.7336664970317</v>
      </c>
      <c r="R280" s="12">
        <v>278</v>
      </c>
      <c r="S280" s="10">
        <v>6897.3980914568901</v>
      </c>
      <c r="T280" s="10">
        <v>7465.6480540342791</v>
      </c>
      <c r="U280" s="10">
        <v>8015.8140061861595</v>
      </c>
      <c r="V280" s="10">
        <v>8546.2785092273079</v>
      </c>
    </row>
    <row r="281" spans="2:22">
      <c r="B281" s="6">
        <v>279</v>
      </c>
      <c r="C281" s="13">
        <f>'Mortgage Points'!C$11-'Mortgage Points'!C$17</f>
        <v>75.502386605904121</v>
      </c>
      <c r="D281" s="10">
        <f>C281/(1+('Mortgage Points'!C$19/12))^B281</f>
        <v>47.444060170628916</v>
      </c>
      <c r="E281" s="10">
        <f t="shared" si="8"/>
        <v>11234.995861164429</v>
      </c>
      <c r="F281" s="6">
        <v>279</v>
      </c>
      <c r="G281" s="9">
        <f>$I$2*(1+('Mortgage Points'!$C$9/12))^F281</f>
        <v>11909.902528510464</v>
      </c>
      <c r="H281" s="10">
        <f t="shared" si="9"/>
        <v>6309.9025285104635</v>
      </c>
      <c r="R281" s="6">
        <v>279</v>
      </c>
      <c r="S281" s="10">
        <v>6917.8503111743348</v>
      </c>
      <c r="T281" s="10">
        <v>7486.8047468464893</v>
      </c>
      <c r="U281" s="10">
        <v>8037.6527529120895</v>
      </c>
      <c r="V281" s="10">
        <v>8568.7748855084174</v>
      </c>
    </row>
    <row r="282" spans="2:22">
      <c r="B282" s="12">
        <v>280</v>
      </c>
      <c r="C282" s="13">
        <f>'Mortgage Points'!C$11-'Mortgage Points'!C$17</f>
        <v>75.502386605904121</v>
      </c>
      <c r="D282" s="10">
        <f>C282/(1+('Mortgage Points'!C$19/12))^B282</f>
        <v>47.365118306784268</v>
      </c>
      <c r="E282" s="10">
        <f t="shared" si="8"/>
        <v>11282.360979471214</v>
      </c>
      <c r="F282" s="12">
        <v>280</v>
      </c>
      <c r="G282" s="9">
        <f>$I$2*(1+('Mortgage Points'!$C$9/12))^F282</f>
        <v>11942.158514525177</v>
      </c>
      <c r="H282" s="10">
        <f t="shared" si="9"/>
        <v>6342.1585145251775</v>
      </c>
      <c r="R282" s="12">
        <v>280</v>
      </c>
      <c r="S282" s="10">
        <v>6938.1670857280878</v>
      </c>
      <c r="T282" s="10">
        <v>7507.8213291102738</v>
      </c>
      <c r="U282" s="10">
        <v>8059.3468721762583</v>
      </c>
      <c r="V282" s="10">
        <v>8591.1222791651489</v>
      </c>
    </row>
    <row r="283" spans="2:22">
      <c r="B283" s="12">
        <v>281</v>
      </c>
      <c r="C283" s="13">
        <f>'Mortgage Points'!C$11-'Mortgage Points'!C$17</f>
        <v>75.502386605904121</v>
      </c>
      <c r="D283" s="10">
        <f>C283/(1+('Mortgage Points'!C$19/12))^B283</f>
        <v>47.28630779379462</v>
      </c>
      <c r="E283" s="10">
        <f t="shared" si="8"/>
        <v>11329.647287265008</v>
      </c>
      <c r="F283" s="12">
        <v>281</v>
      </c>
      <c r="G283" s="9">
        <f>$I$2*(1+('Mortgage Points'!$C$9/12))^F283</f>
        <v>11974.501860502018</v>
      </c>
      <c r="H283" s="10">
        <f t="shared" si="9"/>
        <v>6374.5018605020177</v>
      </c>
      <c r="R283" s="12">
        <v>281</v>
      </c>
      <c r="S283" s="10">
        <v>6958.3493121059882</v>
      </c>
      <c r="T283" s="10">
        <v>7528.6987287100601</v>
      </c>
      <c r="U283" s="10">
        <v>8080.897321776426</v>
      </c>
      <c r="V283" s="10">
        <v>8613.3216768373986</v>
      </c>
    </row>
    <row r="284" spans="2:22">
      <c r="B284" s="12">
        <v>282</v>
      </c>
      <c r="C284" s="13">
        <f>'Mortgage Points'!C$11-'Mortgage Points'!C$17</f>
        <v>75.502386605904121</v>
      </c>
      <c r="D284" s="10">
        <f>C284/(1+('Mortgage Points'!C$19/12))^B284</f>
        <v>47.207628413106107</v>
      </c>
      <c r="E284" s="10">
        <f t="shared" si="8"/>
        <v>11376.854915678114</v>
      </c>
      <c r="F284" s="12">
        <v>282</v>
      </c>
      <c r="G284" s="9">
        <f>$I$2*(1+('Mortgage Points'!$C$9/12))^F284</f>
        <v>12006.932803040878</v>
      </c>
      <c r="H284" s="10">
        <f t="shared" si="9"/>
        <v>6406.9328030408778</v>
      </c>
      <c r="R284" s="12">
        <v>282</v>
      </c>
      <c r="S284" s="10">
        <v>6978.3978813555586</v>
      </c>
      <c r="T284" s="10">
        <v>7549.4378673853444</v>
      </c>
      <c r="U284" s="10">
        <v>8102.3050531673207</v>
      </c>
      <c r="V284" s="10">
        <v>8635.3740586310232</v>
      </c>
    </row>
    <row r="285" spans="2:22">
      <c r="B285" s="6">
        <v>283</v>
      </c>
      <c r="C285" s="13">
        <f>'Mortgage Points'!C$11-'Mortgage Points'!C$17</f>
        <v>75.502386605904121</v>
      </c>
      <c r="D285" s="10">
        <f>C285/(1+('Mortgage Points'!C$19/12))^B285</f>
        <v>47.129079946528549</v>
      </c>
      <c r="E285" s="10">
        <f t="shared" si="8"/>
        <v>11423.983995624641</v>
      </c>
      <c r="F285" s="6">
        <v>283</v>
      </c>
      <c r="G285" s="9">
        <f>$I$2*(1+('Mortgage Points'!$C$9/12))^F285</f>
        <v>12039.451579382447</v>
      </c>
      <c r="H285" s="10">
        <f t="shared" si="9"/>
        <v>6439.4515793824467</v>
      </c>
      <c r="R285" s="6">
        <v>283</v>
      </c>
      <c r="S285" s="10">
        <v>6998.3136786233435</v>
      </c>
      <c r="T285" s="10">
        <v>7570.0396607713883</v>
      </c>
      <c r="U285" s="10">
        <v>8123.5710115026468</v>
      </c>
      <c r="V285" s="10">
        <v>8657.2803981611141</v>
      </c>
    </row>
    <row r="286" spans="2:22">
      <c r="B286" s="12">
        <v>284</v>
      </c>
      <c r="C286" s="13">
        <f>'Mortgage Points'!C$11-'Mortgage Points'!C$17</f>
        <v>75.502386605904121</v>
      </c>
      <c r="D286" s="10">
        <f>C286/(1+('Mortgage Points'!C$19/12))^B286</f>
        <v>47.050662176234823</v>
      </c>
      <c r="E286" s="10">
        <f t="shared" si="8"/>
        <v>11471.034657800876</v>
      </c>
      <c r="F286" s="12">
        <v>284</v>
      </c>
      <c r="G286" s="9">
        <f>$I$2*(1+('Mortgage Points'!$C$9/12))^F286</f>
        <v>12072.05842740994</v>
      </c>
      <c r="H286" s="10">
        <f t="shared" si="9"/>
        <v>6472.0584274099401</v>
      </c>
      <c r="R286" s="12">
        <v>284</v>
      </c>
      <c r="S286" s="10">
        <v>7018.0975831939904</v>
      </c>
      <c r="T286" s="10">
        <v>7590.5050184396441</v>
      </c>
      <c r="U286" s="10">
        <v>8144.6961356768115</v>
      </c>
      <c r="V286" s="10">
        <v>8679.0416625949802</v>
      </c>
    </row>
    <row r="287" spans="2:22">
      <c r="B287" s="12">
        <v>285</v>
      </c>
      <c r="C287" s="13">
        <f>'Mortgage Points'!C$11-'Mortgage Points'!C$17</f>
        <v>75.502386605904121</v>
      </c>
      <c r="D287" s="10">
        <f>C287/(1+('Mortgage Points'!C$19/12))^B287</f>
        <v>46.972374884760214</v>
      </c>
      <c r="E287" s="10">
        <f t="shared" si="8"/>
        <v>11518.007032685637</v>
      </c>
      <c r="F287" s="12">
        <v>285</v>
      </c>
      <c r="G287" s="9">
        <f>$I$2*(1+('Mortgage Points'!$C$9/12))^F287</f>
        <v>12104.753585650844</v>
      </c>
      <c r="H287" s="10">
        <f t="shared" si="9"/>
        <v>6504.7535856508439</v>
      </c>
      <c r="R287" s="12">
        <v>285</v>
      </c>
      <c r="S287" s="10">
        <v>7037.7504685290705</v>
      </c>
      <c r="T287" s="10">
        <v>7610.8348439379115</v>
      </c>
      <c r="U287" s="10">
        <v>8165.6813583663788</v>
      </c>
      <c r="V287" s="10">
        <v>8700.6588126948463</v>
      </c>
    </row>
    <row r="288" spans="2:22">
      <c r="B288" s="12">
        <v>286</v>
      </c>
      <c r="C288" s="13">
        <f>'Mortgage Points'!C$11-'Mortgage Points'!C$17</f>
        <v>75.502386605904121</v>
      </c>
      <c r="D288" s="10">
        <f>C288/(1+('Mortgage Points'!C$19/12))^B288</f>
        <v>46.894217855001884</v>
      </c>
      <c r="E288" s="10">
        <f t="shared" si="8"/>
        <v>11564.901250540639</v>
      </c>
      <c r="F288" s="12">
        <v>286</v>
      </c>
      <c r="G288" s="9">
        <f>$I$2*(1+('Mortgage Points'!$C$9/12))^F288</f>
        <v>12137.53729327865</v>
      </c>
      <c r="H288" s="10">
        <f t="shared" si="9"/>
        <v>6537.5372932786504</v>
      </c>
      <c r="R288" s="12">
        <v>286</v>
      </c>
      <c r="S288" s="10">
        <v>7057.2732023056396</v>
      </c>
      <c r="T288" s="10">
        <v>7631.0300348302299</v>
      </c>
      <c r="U288" s="10">
        <v>8186.5276060712476</v>
      </c>
      <c r="V288" s="10">
        <v>8722.1328028602766</v>
      </c>
    </row>
    <row r="289" spans="2:22">
      <c r="B289" s="6">
        <v>287</v>
      </c>
      <c r="C289" s="13">
        <f>'Mortgage Points'!C$11-'Mortgage Points'!C$17</f>
        <v>75.502386605904121</v>
      </c>
      <c r="D289" s="10">
        <f>C289/(1+('Mortgage Points'!C$19/12))^B289</f>
        <v>46.816190870218179</v>
      </c>
      <c r="E289" s="10">
        <f t="shared" si="8"/>
        <v>11611.717441410858</v>
      </c>
      <c r="F289" s="6">
        <v>287</v>
      </c>
      <c r="G289" s="9">
        <f>$I$2*(1+('Mortgage Points'!$C$9/12))^F289</f>
        <v>12170.409790114611</v>
      </c>
      <c r="H289" s="10">
        <f t="shared" si="9"/>
        <v>6570.4097901146106</v>
      </c>
      <c r="R289" s="6">
        <v>287</v>
      </c>
      <c r="S289" s="10">
        <v>7076.6666464545497</v>
      </c>
      <c r="T289" s="10">
        <v>7651.0914827365068</v>
      </c>
      <c r="U289" s="10">
        <v>8207.2357991555546</v>
      </c>
      <c r="V289" s="10">
        <v>8743.4645811703067</v>
      </c>
    </row>
    <row r="290" spans="2:22">
      <c r="B290" s="12">
        <v>288</v>
      </c>
      <c r="C290" s="13">
        <f>'Mortgage Points'!C$11-'Mortgage Points'!C$17</f>
        <v>75.502386605904121</v>
      </c>
      <c r="D290" s="10">
        <f>C290/(1+('Mortgage Points'!C$19/12))^B290</f>
        <v>46.738293714028124</v>
      </c>
      <c r="E290" s="10">
        <f t="shared" si="8"/>
        <v>11658.455735124886</v>
      </c>
      <c r="F290" s="12">
        <v>288</v>
      </c>
      <c r="G290" s="9">
        <f>$I$2*(1+('Mortgage Points'!$C$9/12))^F290</f>
        <v>12203.371316629506</v>
      </c>
      <c r="H290" s="10">
        <f t="shared" si="9"/>
        <v>6603.3713166295056</v>
      </c>
      <c r="R290" s="12">
        <v>288</v>
      </c>
      <c r="S290" s="10">
        <v>7095.9316571985</v>
      </c>
      <c r="T290" s="10">
        <v>7671.0200733718812</v>
      </c>
      <c r="U290" s="10">
        <v>8227.8068518883101</v>
      </c>
      <c r="V290" s="10">
        <v>8764.6550894253032</v>
      </c>
    </row>
    <row r="291" spans="2:22">
      <c r="B291" s="12">
        <v>289</v>
      </c>
      <c r="C291" s="13">
        <f>'Mortgage Points'!C$11-'Mortgage Points'!C$17</f>
        <v>75.502386605904121</v>
      </c>
      <c r="D291" s="10">
        <f>C291/(1+('Mortgage Points'!C$19/12))^B291</f>
        <v>46.660526170410762</v>
      </c>
      <c r="E291" s="10">
        <f t="shared" si="8"/>
        <v>11705.116261295296</v>
      </c>
      <c r="F291" s="12">
        <v>289</v>
      </c>
      <c r="G291" s="9">
        <f>$I$2*(1+('Mortgage Points'!$C$9/12))^F291</f>
        <v>12236.422113945375</v>
      </c>
      <c r="H291" s="10">
        <f t="shared" si="9"/>
        <v>6636.4221139453748</v>
      </c>
      <c r="R291" s="12">
        <v>289</v>
      </c>
      <c r="S291" s="10">
        <v>7115.0690850898418</v>
      </c>
      <c r="T291" s="10">
        <v>7690.8166865858293</v>
      </c>
      <c r="U291" s="10">
        <v>8248.2416724837622</v>
      </c>
      <c r="V291" s="10">
        <v>8785.7052631885454</v>
      </c>
    </row>
    <row r="292" spans="2:22">
      <c r="B292" s="12">
        <v>290</v>
      </c>
      <c r="C292" s="13">
        <f>'Mortgage Points'!C$11-'Mortgage Points'!C$17</f>
        <v>75.502386605904121</v>
      </c>
      <c r="D292" s="10">
        <f>C292/(1+('Mortgage Points'!C$19/12))^B292</f>
        <v>46.582888023704598</v>
      </c>
      <c r="E292" s="10">
        <f t="shared" si="8"/>
        <v>11751.699149319</v>
      </c>
      <c r="F292" s="12">
        <v>290</v>
      </c>
      <c r="G292" s="9">
        <f>$I$2*(1+('Mortgage Points'!$C$9/12))^F292</f>
        <v>12269.562423837313</v>
      </c>
      <c r="H292" s="10">
        <f t="shared" si="9"/>
        <v>6669.562423837313</v>
      </c>
      <c r="R292" s="12">
        <v>290</v>
      </c>
      <c r="S292" s="10">
        <v>7134.0797750481279</v>
      </c>
      <c r="T292" s="10">
        <v>7710.4821964010089</v>
      </c>
      <c r="U292" s="10">
        <v>8268.5411631414954</v>
      </c>
      <c r="V292" s="10">
        <v>8806.616031827527</v>
      </c>
    </row>
    <row r="293" spans="2:22">
      <c r="B293" s="6">
        <v>291</v>
      </c>
      <c r="C293" s="13">
        <f>'Mortgage Points'!C$11-'Mortgage Points'!C$17</f>
        <v>75.502386605904121</v>
      </c>
      <c r="D293" s="10">
        <f>C293/(1+('Mortgage Points'!C$19/12))^B293</f>
        <v>46.505379058606913</v>
      </c>
      <c r="E293" s="10">
        <f t="shared" si="8"/>
        <v>11798.204528377606</v>
      </c>
      <c r="F293" s="6">
        <v>291</v>
      </c>
      <c r="G293" s="9">
        <f>$I$2*(1+('Mortgage Points'!$C$9/12))^F293</f>
        <v>12302.792488735206</v>
      </c>
      <c r="H293" s="10">
        <f t="shared" si="9"/>
        <v>6702.7924887352056</v>
      </c>
      <c r="R293" s="6">
        <v>291</v>
      </c>
      <c r="S293" s="10">
        <v>7152.9645663974188</v>
      </c>
      <c r="T293" s="10">
        <v>7730.0174710518495</v>
      </c>
      <c r="U293" s="10">
        <v>8288.7062200862638</v>
      </c>
      <c r="V293" s="10">
        <v>8827.388318554993</v>
      </c>
    </row>
    <row r="294" spans="2:22">
      <c r="B294" s="12">
        <v>292</v>
      </c>
      <c r="C294" s="13">
        <f>'Mortgage Points'!C$11-'Mortgage Points'!C$17</f>
        <v>75.502386605904121</v>
      </c>
      <c r="D294" s="10">
        <f>C294/(1+('Mortgage Points'!C$19/12))^B294</f>
        <v>46.427999060173285</v>
      </c>
      <c r="E294" s="10">
        <f t="shared" si="8"/>
        <v>11844.63252743778</v>
      </c>
      <c r="F294" s="12">
        <v>292</v>
      </c>
      <c r="G294" s="9">
        <f>$I$2*(1+('Mortgage Points'!$C$9/12))^F294</f>
        <v>12336.11255172553</v>
      </c>
      <c r="H294" s="10">
        <f t="shared" si="9"/>
        <v>6736.1125517255296</v>
      </c>
      <c r="R294" s="12">
        <v>292</v>
      </c>
      <c r="S294" s="10">
        <v>7171.7242929033373</v>
      </c>
      <c r="T294" s="10">
        <v>7749.4233730228834</v>
      </c>
      <c r="U294" s="10">
        <v>8308.7377336075569</v>
      </c>
      <c r="V294" s="10">
        <v>8848.023040469694</v>
      </c>
    </row>
    <row r="295" spans="2:22">
      <c r="B295" s="12">
        <v>293</v>
      </c>
      <c r="C295" s="13">
        <f>'Mortgage Points'!C$11-'Mortgage Points'!C$17</f>
        <v>75.502386605904121</v>
      </c>
      <c r="D295" s="10">
        <f>C295/(1+('Mortgage Points'!C$19/12))^B295</f>
        <v>46.350747813816923</v>
      </c>
      <c r="E295" s="10">
        <f t="shared" si="8"/>
        <v>11890.983275251596</v>
      </c>
      <c r="F295" s="12">
        <v>293</v>
      </c>
      <c r="G295" s="9">
        <f>$I$2*(1+('Mortgage Points'!$C$9/12))^F295</f>
        <v>12369.52285655312</v>
      </c>
      <c r="H295" s="10">
        <f t="shared" si="9"/>
        <v>6769.5228565531197</v>
      </c>
      <c r="R295" s="12">
        <v>293</v>
      </c>
      <c r="S295" s="10">
        <v>7190.3597828098782</v>
      </c>
      <c r="T295" s="10">
        <v>7768.7007590868243</v>
      </c>
      <c r="U295" s="10">
        <v>8328.6365880989069</v>
      </c>
      <c r="V295" s="10">
        <v>8868.5211085968804</v>
      </c>
    </row>
    <row r="296" spans="2:22">
      <c r="B296" s="12">
        <v>294</v>
      </c>
      <c r="C296" s="13">
        <f>'Mortgage Points'!C$11-'Mortgage Points'!C$17</f>
        <v>75.502386605904121</v>
      </c>
      <c r="D296" s="10">
        <f>C296/(1+('Mortgage Points'!C$19/12))^B296</f>
        <v>46.273625105308078</v>
      </c>
      <c r="E296" s="10">
        <f t="shared" si="8"/>
        <v>11937.256900356904</v>
      </c>
      <c r="F296" s="12">
        <v>294</v>
      </c>
      <c r="G296" s="9">
        <f>$I$2*(1+('Mortgage Points'!$C$9/12))^F296</f>
        <v>12403.023647622951</v>
      </c>
      <c r="H296" s="10">
        <f t="shared" si="9"/>
        <v>6803.0236476229511</v>
      </c>
      <c r="R296" s="12">
        <v>294</v>
      </c>
      <c r="S296" s="10">
        <v>7208.8718588759784</v>
      </c>
      <c r="T296" s="10">
        <v>7787.8504803423948</v>
      </c>
      <c r="U296" s="10">
        <v>8348.4036620969382</v>
      </c>
      <c r="V296" s="10">
        <v>8888.883427928522</v>
      </c>
    </row>
    <row r="297" spans="2:22">
      <c r="B297" s="6">
        <v>295</v>
      </c>
      <c r="C297" s="13">
        <f>'Mortgage Points'!C$11-'Mortgage Points'!C$17</f>
        <v>75.502386605904121</v>
      </c>
      <c r="D297" s="10">
        <f>C297/(1+('Mortgage Points'!C$19/12))^B297</f>
        <v>46.196630720773442</v>
      </c>
      <c r="E297" s="10">
        <f t="shared" si="8"/>
        <v>11983.453531077677</v>
      </c>
      <c r="F297" s="6">
        <v>295</v>
      </c>
      <c r="G297" s="9">
        <f>$I$2*(1+('Mortgage Points'!$C$9/12))^F297</f>
        <v>12436.615170001931</v>
      </c>
      <c r="H297" s="10">
        <f t="shared" si="9"/>
        <v>6836.6151700019309</v>
      </c>
      <c r="R297" s="6">
        <v>295</v>
      </c>
      <c r="S297" s="10">
        <v>7227.2613384118404</v>
      </c>
      <c r="T297" s="10">
        <v>7806.8733822519025</v>
      </c>
      <c r="U297" s="10">
        <v>8368.0398283201466</v>
      </c>
      <c r="V297" s="10">
        <v>8909.1108974632662</v>
      </c>
    </row>
    <row r="298" spans="2:22">
      <c r="B298" s="12">
        <v>296</v>
      </c>
      <c r="C298" s="13">
        <f>'Mortgage Points'!C$11-'Mortgage Points'!C$17</f>
        <v>75.502386605904121</v>
      </c>
      <c r="D298" s="10">
        <f>C298/(1+('Mortgage Points'!C$19/12))^B298</f>
        <v>46.119764446695612</v>
      </c>
      <c r="E298" s="10">
        <f t="shared" si="8"/>
        <v>12029.573295524373</v>
      </c>
      <c r="F298" s="12">
        <v>296</v>
      </c>
      <c r="G298" s="9">
        <f>$I$2*(1+('Mortgage Points'!$C$9/12))^F298</f>
        <v>12470.297669420686</v>
      </c>
      <c r="H298" s="10">
        <f t="shared" si="9"/>
        <v>6870.2976694206864</v>
      </c>
      <c r="R298" s="12">
        <v>296</v>
      </c>
      <c r="S298" s="10">
        <v>7245.5290333150142</v>
      </c>
      <c r="T298" s="10">
        <v>7825.7703046785655</v>
      </c>
      <c r="U298" s="10">
        <v>8387.5459537074403</v>
      </c>
      <c r="V298" s="10">
        <v>8929.2044102461241</v>
      </c>
    </row>
    <row r="299" spans="2:22">
      <c r="B299" s="12">
        <v>297</v>
      </c>
      <c r="C299" s="13">
        <f>'Mortgage Points'!C$11-'Mortgage Points'!C$17</f>
        <v>75.502386605904121</v>
      </c>
      <c r="D299" s="10">
        <f>C299/(1+('Mortgage Points'!C$19/12))^B299</f>
        <v>46.043026069912429</v>
      </c>
      <c r="E299" s="10">
        <f t="shared" si="8"/>
        <v>12075.616321594285</v>
      </c>
      <c r="F299" s="12">
        <v>297</v>
      </c>
      <c r="G299" s="9">
        <f>$I$2*(1+('Mortgage Points'!$C$9/12))^F299</f>
        <v>12504.071392275369</v>
      </c>
      <c r="H299" s="10">
        <f t="shared" si="9"/>
        <v>6904.0713922753694</v>
      </c>
      <c r="R299" s="12">
        <v>297</v>
      </c>
      <c r="S299" s="10">
        <v>7263.6757501062466</v>
      </c>
      <c r="T299" s="10">
        <v>7844.5420819235951</v>
      </c>
      <c r="U299" s="10">
        <v>8406.9228994564073</v>
      </c>
      <c r="V299" s="10">
        <v>8949.1648534079031</v>
      </c>
    </row>
    <row r="300" spans="2:22">
      <c r="B300" s="12">
        <v>298</v>
      </c>
      <c r="C300" s="13">
        <f>'Mortgage Points'!C$11-'Mortgage Points'!C$17</f>
        <v>75.502386605904121</v>
      </c>
      <c r="D300" s="10">
        <f>C300/(1+('Mortgage Points'!C$19/12))^B300</f>
        <v>45.9664153776164</v>
      </c>
      <c r="E300" s="10">
        <f t="shared" si="8"/>
        <v>12121.582736971901</v>
      </c>
      <c r="F300" s="12">
        <v>298</v>
      </c>
      <c r="G300" s="9">
        <f>$I$2*(1+('Mortgage Points'!$C$9/12))^F300</f>
        <v>12537.936585629446</v>
      </c>
      <c r="H300" s="10">
        <f t="shared" si="9"/>
        <v>6937.9365856294462</v>
      </c>
      <c r="R300" s="12">
        <v>298</v>
      </c>
      <c r="S300" s="10">
        <v>7281.7022899650865</v>
      </c>
      <c r="T300" s="10">
        <v>7863.1895427630279</v>
      </c>
      <c r="U300" s="10">
        <v>8426.171521061342</v>
      </c>
      <c r="V300" s="10">
        <v>8968.9931082043731</v>
      </c>
    </row>
    <row r="301" spans="2:22">
      <c r="B301" s="6">
        <v>299</v>
      </c>
      <c r="C301" s="13">
        <f>'Mortgage Points'!C$11-'Mortgage Points'!C$17</f>
        <v>75.502386605904121</v>
      </c>
      <c r="D301" s="10">
        <f>C301/(1+('Mortgage Points'!C$19/12))^B301</f>
        <v>45.889932157354139</v>
      </c>
      <c r="E301" s="10">
        <f t="shared" si="8"/>
        <v>12167.472669129254</v>
      </c>
      <c r="F301" s="6">
        <v>299</v>
      </c>
      <c r="G301" s="9">
        <f>$I$2*(1+('Mortgage Points'!$C$9/12))^F301</f>
        <v>12571.893497215526</v>
      </c>
      <c r="H301" s="10">
        <f t="shared" si="9"/>
        <v>6971.8934972155257</v>
      </c>
      <c r="R301" s="6">
        <v>299</v>
      </c>
      <c r="S301" s="10">
        <v>7299.6094487652581</v>
      </c>
      <c r="T301" s="10">
        <v>7881.7135104843192</v>
      </c>
      <c r="U301" s="10">
        <v>8445.2926683510123</v>
      </c>
      <c r="V301" s="10">
        <v>8988.690050055171</v>
      </c>
    </row>
    <row r="302" spans="2:22">
      <c r="B302" s="12">
        <v>300</v>
      </c>
      <c r="C302" s="13">
        <f>'Mortgage Points'!C$11-'Mortgage Points'!C$17</f>
        <v>75.502386605904121</v>
      </c>
      <c r="D302" s="10">
        <f>C302/(1+('Mortgage Points'!C$19/12))^B302</f>
        <v>45.81357619702576</v>
      </c>
      <c r="E302" s="10">
        <f t="shared" si="8"/>
        <v>12213.286245326281</v>
      </c>
      <c r="F302" s="12">
        <v>300</v>
      </c>
      <c r="G302" s="9">
        <f>$I$2*(1+('Mortgage Points'!$C$9/12))^F302</f>
        <v>12605.942375437153</v>
      </c>
      <c r="H302" s="10">
        <f t="shared" si="9"/>
        <v>7005.9423754371528</v>
      </c>
      <c r="R302" s="12">
        <v>300</v>
      </c>
      <c r="S302" s="10">
        <v>7317.3980171098001</v>
      </c>
      <c r="T302" s="10">
        <v>7900.1148029226879</v>
      </c>
      <c r="U302" s="10">
        <v>8464.2871855261819</v>
      </c>
      <c r="V302" s="10">
        <v>9008.2565485824525</v>
      </c>
    </row>
    <row r="303" spans="2:22">
      <c r="B303" s="12">
        <v>301</v>
      </c>
      <c r="C303" s="13">
        <f>'Mortgage Points'!C$11-'Mortgage Points'!C$17</f>
        <v>75.502386605904121</v>
      </c>
      <c r="D303" s="10">
        <f>C303/(1+('Mortgage Points'!C$19/12))^B303</f>
        <v>45.737347284884279</v>
      </c>
      <c r="E303" s="10">
        <f t="shared" si="8"/>
        <v>12259.023592611165</v>
      </c>
      <c r="F303" s="12">
        <v>301</v>
      </c>
      <c r="G303" s="9">
        <f>$I$2*(1+('Mortgage Points'!$C$9/12))^F303</f>
        <v>12640.083469370627</v>
      </c>
      <c r="H303" s="10">
        <f t="shared" si="9"/>
        <v>7040.0834693706274</v>
      </c>
      <c r="R303" s="12">
        <v>301</v>
      </c>
      <c r="S303" s="10">
        <v>7335.0687803659675</v>
      </c>
      <c r="T303" s="10">
        <v>7918.3942324972268</v>
      </c>
      <c r="U303" s="10">
        <v>8483.15591119688</v>
      </c>
      <c r="V303" s="10">
        <v>9027.6934676492892</v>
      </c>
    </row>
    <row r="304" spans="2:22">
      <c r="B304" s="12">
        <v>302</v>
      </c>
      <c r="C304" s="13">
        <f>'Mortgage Points'!C$11-'Mortgage Points'!C$17</f>
        <v>75.502386605904121</v>
      </c>
      <c r="D304" s="10">
        <f>C304/(1+('Mortgage Points'!C$19/12))^B304</f>
        <v>45.661245209535053</v>
      </c>
      <c r="E304" s="10">
        <f t="shared" si="8"/>
        <v>12304.6848378207</v>
      </c>
      <c r="F304" s="12">
        <v>302</v>
      </c>
      <c r="G304" s="9">
        <f>$I$2*(1+('Mortgage Points'!$C$9/12))^F304</f>
        <v>12674.317028766842</v>
      </c>
      <c r="H304" s="10">
        <f t="shared" si="9"/>
        <v>7074.3170287668418</v>
      </c>
      <c r="R304" s="12">
        <v>302</v>
      </c>
      <c r="S304" s="10">
        <v>7352.6225186999081</v>
      </c>
      <c r="T304" s="10">
        <v>7936.5526062467679</v>
      </c>
      <c r="U304" s="10">
        <v>8501.8996784194278</v>
      </c>
      <c r="V304" s="10">
        <v>9047.0016653978018</v>
      </c>
    </row>
    <row r="305" spans="2:22">
      <c r="B305" s="6">
        <v>303</v>
      </c>
      <c r="C305" s="13">
        <f>'Mortgage Points'!C$11-'Mortgage Points'!C$17</f>
        <v>75.502386605904121</v>
      </c>
      <c r="D305" s="10">
        <f>C305/(1+('Mortgage Points'!C$19/12))^B305</f>
        <v>45.585269759935159</v>
      </c>
      <c r="E305" s="10">
        <f t="shared" si="8"/>
        <v>12350.270107580634</v>
      </c>
      <c r="F305" s="6">
        <v>303</v>
      </c>
      <c r="G305" s="9">
        <f>$I$2*(1+('Mortgage Points'!$C$9/12))^F305</f>
        <v>12708.643304053083</v>
      </c>
      <c r="H305" s="10">
        <f t="shared" si="9"/>
        <v>7108.6433040530828</v>
      </c>
      <c r="R305" s="6">
        <v>303</v>
      </c>
      <c r="S305" s="10">
        <v>7370.0600071111076</v>
      </c>
      <c r="T305" s="10">
        <v>7954.5907258655179</v>
      </c>
      <c r="U305" s="10">
        <v>8520.5193147332175</v>
      </c>
      <c r="V305" s="10">
        <v>9066.1819942870534</v>
      </c>
    </row>
    <row r="306" spans="2:22">
      <c r="B306" s="12">
        <v>304</v>
      </c>
      <c r="C306" s="13">
        <f>'Mortgage Points'!C$11-'Mortgage Points'!C$17</f>
        <v>75.502386605904121</v>
      </c>
      <c r="D306" s="10">
        <f>C306/(1+('Mortgage Points'!C$19/12))^B306</f>
        <v>45.509420725392829</v>
      </c>
      <c r="E306" s="10">
        <f t="shared" si="8"/>
        <v>12395.779528306028</v>
      </c>
      <c r="F306" s="12">
        <v>304</v>
      </c>
      <c r="G306" s="9">
        <f>$I$2*(1+('Mortgage Points'!$C$9/12))^F306</f>
        <v>12743.062546334895</v>
      </c>
      <c r="H306" s="10">
        <f t="shared" si="9"/>
        <v>7143.0625463348952</v>
      </c>
      <c r="R306" s="12">
        <v>304</v>
      </c>
      <c r="S306" s="10">
        <v>7387.3820154666037</v>
      </c>
      <c r="T306" s="10">
        <v>7972.5093877384479</v>
      </c>
      <c r="U306" s="10">
        <v>8539.0156421972461</v>
      </c>
      <c r="V306" s="10">
        <v>9085.2353011306805</v>
      </c>
    </row>
    <row r="307" spans="2:22">
      <c r="B307" s="12">
        <v>305</v>
      </c>
      <c r="C307" s="13">
        <f>'Mortgage Points'!C$11-'Mortgage Points'!C$17</f>
        <v>75.502386605904121</v>
      </c>
      <c r="D307" s="10">
        <f>C307/(1+('Mortgage Points'!C$19/12))^B307</f>
        <v>45.433697895566887</v>
      </c>
      <c r="E307" s="10">
        <f t="shared" si="8"/>
        <v>12441.213226201595</v>
      </c>
      <c r="F307" s="12">
        <v>305</v>
      </c>
      <c r="G307" s="9">
        <f>$I$2*(1+('Mortgage Points'!$C$9/12))^F307</f>
        <v>12777.575007397885</v>
      </c>
      <c r="H307" s="10">
        <f t="shared" si="9"/>
        <v>7177.5750073978852</v>
      </c>
      <c r="R307" s="12">
        <v>305</v>
      </c>
      <c r="S307" s="10">
        <v>7404.5893085349771</v>
      </c>
      <c r="T307" s="10">
        <v>7990.3093829764584</v>
      </c>
      <c r="U307" s="10">
        <v>8557.3894774264136</v>
      </c>
      <c r="V307" s="10">
        <v>9104.1624271342844</v>
      </c>
    </row>
    <row r="308" spans="2:22">
      <c r="B308" s="12">
        <v>306</v>
      </c>
      <c r="C308" s="13">
        <f>'Mortgage Points'!C$11-'Mortgage Points'!C$17</f>
        <v>75.502386605904121</v>
      </c>
      <c r="D308" s="10">
        <f>C308/(1+('Mortgage Points'!C$19/12))^B308</f>
        <v>45.358101060466112</v>
      </c>
      <c r="E308" s="10">
        <f t="shared" si="8"/>
        <v>12486.571327262061</v>
      </c>
      <c r="F308" s="12">
        <v>306</v>
      </c>
      <c r="G308" s="9">
        <f>$I$2*(1+('Mortgage Points'!$C$9/12))^F308</f>
        <v>12812.180939709586</v>
      </c>
      <c r="H308" s="10">
        <f t="shared" si="9"/>
        <v>7212.1809397095858</v>
      </c>
      <c r="R308" s="12">
        <v>306</v>
      </c>
      <c r="S308" s="10">
        <v>7421.6826460201164</v>
      </c>
      <c r="T308" s="10">
        <v>8007.9914974513031</v>
      </c>
      <c r="U308" s="10">
        <v>8575.6416316275736</v>
      </c>
      <c r="V308" s="10">
        <v>9122.9642079325658</v>
      </c>
    </row>
    <row r="309" spans="2:22">
      <c r="B309" s="6">
        <v>307</v>
      </c>
      <c r="C309" s="13">
        <f>'Mortgage Points'!C$11-'Mortgage Points'!C$17</f>
        <v>75.502386605904121</v>
      </c>
      <c r="D309" s="10">
        <f>C309/(1+('Mortgage Points'!C$19/12))^B309</f>
        <v>45.282630010448685</v>
      </c>
      <c r="E309" s="10">
        <f t="shared" si="8"/>
        <v>12531.853957272509</v>
      </c>
      <c r="F309" s="6">
        <v>307</v>
      </c>
      <c r="G309" s="9">
        <f>$I$2*(1+('Mortgage Points'!$C$9/12))^F309</f>
        <v>12846.880596421304</v>
      </c>
      <c r="H309" s="10">
        <f t="shared" si="9"/>
        <v>7246.8805964213043</v>
      </c>
      <c r="R309" s="6">
        <v>307</v>
      </c>
      <c r="S309" s="10">
        <v>7438.662782594758</v>
      </c>
      <c r="T309" s="10">
        <v>8025.5565118302875</v>
      </c>
      <c r="U309" s="10">
        <v>8593.772910635349</v>
      </c>
      <c r="V309" s="10">
        <v>9141.6414736262232</v>
      </c>
    </row>
    <row r="310" spans="2:22">
      <c r="B310" s="12">
        <v>308</v>
      </c>
      <c r="C310" s="13">
        <f>'Mortgage Points'!C$11-'Mortgage Points'!C$17</f>
        <v>75.502386605904121</v>
      </c>
      <c r="D310" s="10">
        <f>C310/(1+('Mortgage Points'!C$19/12))^B310</f>
        <v>45.20728453622165</v>
      </c>
      <c r="E310" s="10">
        <f t="shared" si="8"/>
        <v>12577.061241808731</v>
      </c>
      <c r="F310" s="12">
        <v>308</v>
      </c>
      <c r="G310" s="9">
        <f>$I$2*(1+('Mortgage Points'!$C$9/12))^F310</f>
        <v>12881.674231369941</v>
      </c>
      <c r="H310" s="10">
        <f t="shared" si="9"/>
        <v>7281.6742313699415</v>
      </c>
      <c r="R310" s="12">
        <v>308</v>
      </c>
      <c r="S310" s="10">
        <v>7455.530467933806</v>
      </c>
      <c r="T310" s="10">
        <v>8043.0052016107356</v>
      </c>
      <c r="U310" s="10">
        <v>8611.7841149477081</v>
      </c>
      <c r="V310" s="10">
        <v>9160.1950488185976</v>
      </c>
    </row>
    <row r="311" spans="2:22">
      <c r="B311" s="12">
        <v>309</v>
      </c>
      <c r="C311" s="13">
        <f>'Mortgage Points'!C$11-'Mortgage Points'!C$17</f>
        <v>75.502386605904121</v>
      </c>
      <c r="D311" s="10">
        <f>C311/(1+('Mortgage Points'!C$19/12))^B311</f>
        <v>45.132064428840245</v>
      </c>
      <c r="E311" s="10">
        <f t="shared" si="8"/>
        <v>12622.193306237572</v>
      </c>
      <c r="F311" s="12">
        <v>309</v>
      </c>
      <c r="G311" s="9">
        <f>$I$2*(1+('Mortgage Points'!$C$9/12))^F311</f>
        <v>12916.562099079905</v>
      </c>
      <c r="H311" s="10">
        <f t="shared" si="9"/>
        <v>7316.5620990799052</v>
      </c>
      <c r="R311" s="12">
        <v>309</v>
      </c>
      <c r="S311" s="10">
        <v>7472.2864467474301</v>
      </c>
      <c r="T311" s="10">
        <v>8060.3383371542277</v>
      </c>
      <c r="U311" s="10">
        <v>8629.6760397613089</v>
      </c>
      <c r="V311" s="10">
        <v>9178.6257526520822</v>
      </c>
    </row>
    <row r="312" spans="2:22">
      <c r="B312" s="12">
        <v>310</v>
      </c>
      <c r="C312" s="13">
        <f>'Mortgage Points'!C$11-'Mortgage Points'!C$17</f>
        <v>75.502386605904121</v>
      </c>
      <c r="D312" s="10">
        <f>C312/(1+('Mortgage Points'!C$19/12))^B312</f>
        <v>45.056969479707398</v>
      </c>
      <c r="E312" s="10">
        <f t="shared" si="8"/>
        <v>12667.250275717279</v>
      </c>
      <c r="F312" s="12">
        <v>310</v>
      </c>
      <c r="G312" s="9">
        <f>$I$2*(1+('Mortgage Points'!$C$9/12))^F312</f>
        <v>12951.544454764909</v>
      </c>
      <c r="H312" s="10">
        <f t="shared" si="9"/>
        <v>7351.5444547649095</v>
      </c>
      <c r="R312" s="12">
        <v>310</v>
      </c>
      <c r="S312" s="10">
        <v>7488.9314588139441</v>
      </c>
      <c r="T312" s="10">
        <v>8077.5566837206106</v>
      </c>
      <c r="U312" s="10">
        <v>8647.4494750066078</v>
      </c>
      <c r="V312" s="10">
        <v>9196.9343988442852</v>
      </c>
    </row>
    <row r="313" spans="2:22">
      <c r="B313" s="6">
        <v>311</v>
      </c>
      <c r="C313" s="13">
        <f>'Mortgage Points'!C$11-'Mortgage Points'!C$17</f>
        <v>75.502386605904121</v>
      </c>
      <c r="D313" s="10">
        <f>C313/(1+('Mortgage Points'!C$19/12))^B313</f>
        <v>44.981999480573108</v>
      </c>
      <c r="E313" s="10">
        <f t="shared" si="8"/>
        <v>12712.232275197852</v>
      </c>
      <c r="F313" s="6">
        <v>311</v>
      </c>
      <c r="G313" s="9">
        <f>$I$2*(1+('Mortgage Points'!$C$9/12))^F313</f>
        <v>12986.6215543299</v>
      </c>
      <c r="H313" s="10">
        <f t="shared" si="9"/>
        <v>7386.6215543299004</v>
      </c>
      <c r="R313" s="6">
        <v>311</v>
      </c>
      <c r="S313" s="10">
        <v>7505.4662390124677</v>
      </c>
      <c r="T313" s="10">
        <v>8094.661001501785</v>
      </c>
      <c r="U313" s="10">
        <v>8665.1052053827334</v>
      </c>
      <c r="V313" s="10">
        <v>9215.1217957239569</v>
      </c>
    </row>
    <row r="314" spans="2:22">
      <c r="B314" s="12">
        <v>312</v>
      </c>
      <c r="C314" s="13">
        <f>'Mortgage Points'!C$11-'Mortgage Points'!C$17</f>
        <v>75.502386605904121</v>
      </c>
      <c r="D314" s="10">
        <f>C314/(1+('Mortgage Points'!C$19/12))^B314</f>
        <v>44.907154223533873</v>
      </c>
      <c r="E314" s="10">
        <f t="shared" si="8"/>
        <v>12757.139429421386</v>
      </c>
      <c r="F314" s="12">
        <v>312</v>
      </c>
      <c r="G314" s="9">
        <f>$I$2*(1+('Mortgage Points'!$C$9/12))^F314</f>
        <v>13021.793654372877</v>
      </c>
      <c r="H314" s="10">
        <f t="shared" si="9"/>
        <v>7421.7936543728774</v>
      </c>
      <c r="R314" s="12">
        <v>312</v>
      </c>
      <c r="S314" s="10">
        <v>7521.8915173553723</v>
      </c>
      <c r="T314" s="10">
        <v>8111.6520456552698</v>
      </c>
      <c r="U314" s="10">
        <v>8682.6440103921286</v>
      </c>
      <c r="V314" s="10">
        <v>9233.1887462666782</v>
      </c>
    </row>
    <row r="315" spans="2:22">
      <c r="B315" s="12">
        <v>313</v>
      </c>
      <c r="C315" s="13">
        <f>'Mortgage Points'!C$11-'Mortgage Points'!C$17</f>
        <v>75.502386605904121</v>
      </c>
      <c r="D315" s="10">
        <f>C315/(1+('Mortgage Points'!C$19/12))^B315</f>
        <v>44.832433501032156</v>
      </c>
      <c r="E315" s="10">
        <f t="shared" si="8"/>
        <v>12801.971862922419</v>
      </c>
      <c r="F315" s="12">
        <v>313</v>
      </c>
      <c r="G315" s="9">
        <f>$I$2*(1+('Mortgage Points'!$C$9/12))^F315</f>
        <v>13057.061012186803</v>
      </c>
      <c r="H315" s="10">
        <f t="shared" si="9"/>
        <v>7457.0610121868031</v>
      </c>
      <c r="R315" s="12">
        <v>313</v>
      </c>
      <c r="S315" s="10">
        <v>7538.2080190205097</v>
      </c>
      <c r="T315" s="10">
        <v>8128.5305663375393</v>
      </c>
      <c r="U315" s="10">
        <v>8700.0666643749719</v>
      </c>
      <c r="V315" s="10">
        <v>9251.1360481303072</v>
      </c>
    </row>
    <row r="316" spans="2:22">
      <c r="B316" s="12">
        <v>314</v>
      </c>
      <c r="C316" s="13">
        <f>'Mortgage Points'!C$11-'Mortgage Points'!C$17</f>
        <v>75.502386605904121</v>
      </c>
      <c r="D316" s="10">
        <f>C316/(1+('Mortgage Points'!C$19/12))^B316</f>
        <v>44.757837105855728</v>
      </c>
      <c r="E316" s="10">
        <f t="shared" si="8"/>
        <v>12846.729700028274</v>
      </c>
      <c r="F316" s="12">
        <v>314</v>
      </c>
      <c r="G316" s="9">
        <f>$I$2*(1+('Mortgage Points'!$C$9/12))^F316</f>
        <v>13092.423885761476</v>
      </c>
      <c r="H316" s="10">
        <f t="shared" si="9"/>
        <v>7492.4238857614764</v>
      </c>
      <c r="R316" s="12">
        <v>314</v>
      </c>
      <c r="S316" s="10">
        <v>7554.4164643832282</v>
      </c>
      <c r="T316" s="10">
        <v>8145.2973087371447</v>
      </c>
      <c r="U316" s="10">
        <v>8717.3739365433594</v>
      </c>
      <c r="V316" s="10">
        <v>9268.9644936902041</v>
      </c>
    </row>
    <row r="317" spans="2:22">
      <c r="B317" s="6">
        <v>315</v>
      </c>
      <c r="C317" s="13">
        <f>'Mortgage Points'!C$11-'Mortgage Points'!C$17</f>
        <v>75.502386605904121</v>
      </c>
      <c r="D317" s="10">
        <f>C317/(1+('Mortgage Points'!C$19/12))^B317</f>
        <v>44.683364831137169</v>
      </c>
      <c r="E317" s="10">
        <f t="shared" si="8"/>
        <v>12891.413064859411</v>
      </c>
      <c r="F317" s="6">
        <v>315</v>
      </c>
      <c r="G317" s="9">
        <f>$I$2*(1+('Mortgage Points'!$C$9/12))^F317</f>
        <v>13127.882533785412</v>
      </c>
      <c r="H317" s="10">
        <f t="shared" si="9"/>
        <v>7527.8825337854123</v>
      </c>
      <c r="R317" s="6">
        <v>315</v>
      </c>
      <c r="S317" s="10">
        <v>7570.517569048181</v>
      </c>
      <c r="T317" s="10">
        <v>8161.9530131076135</v>
      </c>
      <c r="U317" s="10">
        <v>8734.5665910152675</v>
      </c>
      <c r="V317" s="10">
        <v>9286.6748700742082</v>
      </c>
    </row>
    <row r="318" spans="2:22">
      <c r="B318" s="12">
        <v>316</v>
      </c>
      <c r="C318" s="13">
        <f>'Mortgage Points'!C$11-'Mortgage Points'!C$17</f>
        <v>75.502386605904121</v>
      </c>
      <c r="D318" s="10">
        <f>C318/(1+('Mortgage Points'!C$19/12))^B318</f>
        <v>44.609016470353239</v>
      </c>
      <c r="E318" s="10">
        <f t="shared" si="8"/>
        <v>12936.022081329764</v>
      </c>
      <c r="F318" s="12">
        <v>316</v>
      </c>
      <c r="G318" s="9">
        <f>$I$2*(1+('Mortgage Points'!$C$9/12))^F318</f>
        <v>13163.437215647749</v>
      </c>
      <c r="H318" s="10">
        <f t="shared" si="9"/>
        <v>7563.4372156477493</v>
      </c>
      <c r="R318" s="12">
        <v>316</v>
      </c>
      <c r="S318" s="10">
        <v>7586.5120438809154</v>
      </c>
      <c r="T318" s="10">
        <v>8178.4984148001322</v>
      </c>
      <c r="U318" s="10">
        <v>8751.6453868482895</v>
      </c>
      <c r="V318" s="10">
        <v>9304.2679591973902</v>
      </c>
    </row>
    <row r="319" spans="2:22">
      <c r="B319" s="12">
        <v>317</v>
      </c>
      <c r="C319" s="13">
        <f>'Mortgage Points'!C$11-'Mortgage Points'!C$17</f>
        <v>75.502386605904121</v>
      </c>
      <c r="D319" s="10">
        <f>C319/(1+('Mortgage Points'!C$19/12))^B319</f>
        <v>44.534791817324361</v>
      </c>
      <c r="E319" s="10">
        <f t="shared" si="8"/>
        <v>12980.556873147088</v>
      </c>
      <c r="F319" s="12">
        <v>317</v>
      </c>
      <c r="G319" s="9">
        <f>$I$2*(1+('Mortgage Points'!$C$9/12))^F319</f>
        <v>13199.088191440129</v>
      </c>
      <c r="H319" s="10">
        <f t="shared" si="9"/>
        <v>7599.0881914401289</v>
      </c>
      <c r="R319" s="12">
        <v>317</v>
      </c>
      <c r="S319" s="10">
        <v>7602.4005950392611</v>
      </c>
      <c r="T319" s="10">
        <v>8194.9342442960115</v>
      </c>
      <c r="U319" s="10">
        <v>8768.6110780731451</v>
      </c>
      <c r="V319" s="10">
        <v>9321.7445377965778</v>
      </c>
    </row>
    <row r="320" spans="2:22">
      <c r="B320" s="12">
        <v>318</v>
      </c>
      <c r="C320" s="13">
        <f>'Mortgage Points'!C$11-'Mortgage Points'!C$17</f>
        <v>75.502386605904121</v>
      </c>
      <c r="D320" s="10">
        <f>C320/(1+('Mortgage Points'!C$19/12))^B320</f>
        <v>44.460690666213999</v>
      </c>
      <c r="E320" s="10">
        <f t="shared" si="8"/>
        <v>13025.017563813302</v>
      </c>
      <c r="F320" s="12">
        <v>318</v>
      </c>
      <c r="G320" s="9">
        <f>$I$2*(1+('Mortgage Points'!$C$9/12))^F320</f>
        <v>13234.835721958618</v>
      </c>
      <c r="H320" s="10">
        <f t="shared" si="9"/>
        <v>7634.8357219586178</v>
      </c>
      <c r="R320" s="12">
        <v>318</v>
      </c>
      <c r="S320" s="10">
        <v>7618.1839240045047</v>
      </c>
      <c r="T320" s="10">
        <v>8211.2612272389379</v>
      </c>
      <c r="U320" s="10">
        <v>8785.4644137269752</v>
      </c>
      <c r="V320" s="10">
        <v>9339.1053774646462</v>
      </c>
    </row>
    <row r="321" spans="2:22">
      <c r="B321" s="6">
        <v>319</v>
      </c>
      <c r="C321" s="13">
        <f>'Mortgage Points'!C$11-'Mortgage Points'!C$17</f>
        <v>75.502386605904121</v>
      </c>
      <c r="D321" s="10">
        <f>C321/(1+('Mortgage Points'!C$19/12))^B321</f>
        <v>44.386712811528113</v>
      </c>
      <c r="E321" s="10">
        <f t="shared" si="8"/>
        <v>13069.404276624831</v>
      </c>
      <c r="F321" s="6">
        <v>319</v>
      </c>
      <c r="G321" s="9">
        <f>$I$2*(1+('Mortgage Points'!$C$9/12))^F321</f>
        <v>13270.680068705584</v>
      </c>
      <c r="H321" s="10">
        <f t="shared" si="9"/>
        <v>7670.6800687055838</v>
      </c>
      <c r="R321" s="6">
        <v>319</v>
      </c>
      <c r="S321" s="10">
        <v>7633.8627276123625</v>
      </c>
      <c r="T321" s="10">
        <v>8227.4800844670117</v>
      </c>
      <c r="U321" s="10">
        <v>8802.2061378864091</v>
      </c>
      <c r="V321" s="10">
        <v>9356.3512446845816</v>
      </c>
    </row>
    <row r="322" spans="2:22">
      <c r="B322" s="12">
        <v>320</v>
      </c>
      <c r="C322" s="13">
        <f>'Mortgage Points'!C$11-'Mortgage Points'!C$17</f>
        <v>75.502386605904121</v>
      </c>
      <c r="D322" s="10">
        <f>C322/(1+('Mortgage Points'!C$19/12))^B322</f>
        <v>44.312858048114585</v>
      </c>
      <c r="E322" s="10">
        <f t="shared" si="8"/>
        <v>13113.717134672946</v>
      </c>
      <c r="F322" s="12">
        <v>320</v>
      </c>
      <c r="G322" s="9">
        <f>$I$2*(1+('Mortgage Points'!$C$9/12))^F322</f>
        <v>13306.621493891662</v>
      </c>
      <c r="H322" s="10">
        <f t="shared" si="9"/>
        <v>7706.6214938916619</v>
      </c>
      <c r="R322" s="12">
        <v>320</v>
      </c>
      <c r="S322" s="10">
        <v>7649.4376980837451</v>
      </c>
      <c r="T322" s="10">
        <v>8243.5915320445674</v>
      </c>
      <c r="U322" s="10">
        <v>8818.8369897004159</v>
      </c>
      <c r="V322" s="10">
        <v>9373.4829008633242</v>
      </c>
    </row>
    <row r="323" spans="2:22">
      <c r="B323" s="12">
        <v>321</v>
      </c>
      <c r="C323" s="13">
        <f>'Mortgage Points'!C$11-'Mortgage Points'!C$17</f>
        <v>75.502386605904121</v>
      </c>
      <c r="D323" s="10">
        <f>C323/(1+('Mortgage Points'!C$19/12))^B323</f>
        <v>44.239126171162646</v>
      </c>
      <c r="E323" s="10">
        <f t="shared" ref="E323:E362" si="10">E322+D323</f>
        <v>13157.956260844108</v>
      </c>
      <c r="F323" s="12">
        <v>321</v>
      </c>
      <c r="G323" s="9">
        <f>$I$2*(1+('Mortgage Points'!$C$9/12))^F323</f>
        <v>13342.660260437617</v>
      </c>
      <c r="H323" s="10">
        <f t="shared" ref="H323:H362" si="11">G323-$I$2</f>
        <v>7742.6602604376167</v>
      </c>
      <c r="R323" s="12">
        <v>321</v>
      </c>
      <c r="S323" s="10">
        <v>7664.9095230553166</v>
      </c>
      <c r="T323" s="10">
        <v>8259.596281293796</v>
      </c>
      <c r="U323" s="10">
        <v>8835.3577034229402</v>
      </c>
      <c r="V323" s="10">
        <v>9390.501102365386</v>
      </c>
    </row>
    <row r="324" spans="2:22">
      <c r="B324" s="12">
        <v>322</v>
      </c>
      <c r="C324" s="13">
        <f>'Mortgage Points'!C$11-'Mortgage Points'!C$17</f>
        <v>75.502386605904121</v>
      </c>
      <c r="D324" s="10">
        <f>C324/(1+('Mortgage Points'!C$19/12))^B324</f>
        <v>44.165516976202305</v>
      </c>
      <c r="E324" s="10">
        <f t="shared" si="10"/>
        <v>13202.12177782031</v>
      </c>
      <c r="F324" s="12">
        <v>322</v>
      </c>
      <c r="G324" s="9">
        <f>$I$2*(1+('Mortgage Points'!$C$9/12))^F324</f>
        <v>13378.796631976305</v>
      </c>
      <c r="H324" s="10">
        <f t="shared" si="11"/>
        <v>7778.7966319763054</v>
      </c>
      <c r="R324" s="12">
        <v>322</v>
      </c>
      <c r="S324" s="10">
        <v>7680.2788856098578</v>
      </c>
      <c r="T324" s="10">
        <v>8275.4950388261423</v>
      </c>
      <c r="U324" s="10">
        <v>8851.7690084453152</v>
      </c>
      <c r="V324" s="10">
        <v>9407.4066005462428</v>
      </c>
    </row>
    <row r="325" spans="2:22">
      <c r="B325" s="6">
        <v>323</v>
      </c>
      <c r="C325" s="13">
        <f>'Mortgage Points'!C$11-'Mortgage Points'!C$17</f>
        <v>75.502386605904121</v>
      </c>
      <c r="D325" s="10">
        <f>C325/(1+('Mortgage Points'!C$19/12))^B325</f>
        <v>44.092030259103801</v>
      </c>
      <c r="E325" s="10">
        <f t="shared" si="10"/>
        <v>13246.213808079414</v>
      </c>
      <c r="F325" s="6">
        <v>323</v>
      </c>
      <c r="G325" s="9">
        <f>$I$2*(1+('Mortgage Points'!$C$9/12))^F325</f>
        <v>13415.030872854573</v>
      </c>
      <c r="H325" s="10">
        <f t="shared" si="11"/>
        <v>7815.0308728545733</v>
      </c>
      <c r="R325" s="6">
        <v>323</v>
      </c>
      <c r="S325" s="10">
        <v>7695.5464643064224</v>
      </c>
      <c r="T325" s="10">
        <v>8291.2885065735063</v>
      </c>
      <c r="U325" s="10">
        <v>8868.0716293284695</v>
      </c>
      <c r="V325" s="10">
        <v>9424.2001417855045</v>
      </c>
    </row>
    <row r="326" spans="2:22">
      <c r="B326" s="12">
        <v>324</v>
      </c>
      <c r="C326" s="13">
        <f>'Mortgage Points'!C$11-'Mortgage Points'!C$17</f>
        <v>75.502386605904121</v>
      </c>
      <c r="D326" s="10">
        <f>C326/(1+('Mortgage Points'!C$19/12))^B326</f>
        <v>44.018665816077004</v>
      </c>
      <c r="E326" s="10">
        <f t="shared" si="10"/>
        <v>13290.23247389549</v>
      </c>
      <c r="F326" s="12">
        <v>324</v>
      </c>
      <c r="G326" s="9">
        <f>$I$2*(1+('Mortgage Points'!$C$9/12))^F326</f>
        <v>13451.363248135223</v>
      </c>
      <c r="H326" s="10">
        <f t="shared" si="11"/>
        <v>7851.3632481352233</v>
      </c>
      <c r="R326" s="12">
        <v>324</v>
      </c>
      <c r="S326" s="10">
        <v>7710.7129332102941</v>
      </c>
      <c r="T326" s="10">
        <v>8306.9773818192316</v>
      </c>
      <c r="U326" s="10">
        <v>8884.266285834914</v>
      </c>
      <c r="V326" s="10">
        <v>9440.8824675198703</v>
      </c>
    </row>
    <row r="327" spans="2:22">
      <c r="B327" s="12">
        <v>325</v>
      </c>
      <c r="C327" s="13">
        <f>'Mortgage Points'!C$11-'Mortgage Points'!C$17</f>
        <v>75.502386605904121</v>
      </c>
      <c r="D327" s="10">
        <f>C327/(1+('Mortgage Points'!C$19/12))^B327</f>
        <v>43.945423443670883</v>
      </c>
      <c r="E327" s="10">
        <f t="shared" si="10"/>
        <v>13334.177897339161</v>
      </c>
      <c r="F327" s="12">
        <v>325</v>
      </c>
      <c r="G327" s="9">
        <f>$I$2*(1+('Mortgage Points'!$C$9/12))^F327</f>
        <v>13487.794023598923</v>
      </c>
      <c r="H327" s="10">
        <f t="shared" si="11"/>
        <v>7887.7940235989226</v>
      </c>
      <c r="R327" s="12">
        <v>325</v>
      </c>
      <c r="S327" s="10">
        <v>7725.7789619227497</v>
      </c>
      <c r="T327" s="10">
        <v>8322.5623572288932</v>
      </c>
      <c r="U327" s="10">
        <v>8900.3536929605216</v>
      </c>
      <c r="V327" s="10">
        <v>9457.454314275863</v>
      </c>
    </row>
    <row r="328" spans="2:22">
      <c r="B328" s="12">
        <v>326</v>
      </c>
      <c r="C328" s="13">
        <f>'Mortgage Points'!C$11-'Mortgage Points'!C$17</f>
        <v>75.502386605904121</v>
      </c>
      <c r="D328" s="10">
        <f>C328/(1+('Mortgage Points'!C$19/12))^B328</f>
        <v>43.872302938772926</v>
      </c>
      <c r="E328" s="10">
        <f t="shared" si="10"/>
        <v>13378.050200277934</v>
      </c>
      <c r="F328" s="12">
        <v>326</v>
      </c>
      <c r="G328" s="9">
        <f>$I$2*(1+('Mortgage Points'!$C$9/12))^F328</f>
        <v>13524.323465746169</v>
      </c>
      <c r="H328" s="10">
        <f t="shared" si="11"/>
        <v>7924.3234657461689</v>
      </c>
      <c r="R328" s="12">
        <v>326</v>
      </c>
      <c r="S328" s="10">
        <v>7740.7452156106192</v>
      </c>
      <c r="T328" s="10">
        <v>8338.0441208808734</v>
      </c>
      <c r="U328" s="10">
        <v>8916.3345609660919</v>
      </c>
      <c r="V328" s="10">
        <v>9473.9164137023454</v>
      </c>
    </row>
    <row r="329" spans="2:22">
      <c r="B329" s="6">
        <v>327</v>
      </c>
      <c r="C329" s="13">
        <f>'Mortgage Points'!C$11-'Mortgage Points'!C$17</f>
        <v>75.502386605904121</v>
      </c>
      <c r="D329" s="10">
        <f>C329/(1+('Mortgage Points'!C$19/12))^B329</f>
        <v>43.79930409860858</v>
      </c>
      <c r="E329" s="10">
        <f t="shared" si="10"/>
        <v>13421.849504376543</v>
      </c>
      <c r="F329" s="6">
        <v>327</v>
      </c>
      <c r="G329" s="9">
        <f>$I$2*(1+('Mortgage Points'!$C$9/12))^F329</f>
        <v>13560.951841799231</v>
      </c>
      <c r="H329" s="10">
        <f t="shared" si="11"/>
        <v>7960.9518417992313</v>
      </c>
      <c r="R329" s="6">
        <v>327</v>
      </c>
      <c r="S329" s="10">
        <v>7755.6123550356551</v>
      </c>
      <c r="T329" s="10">
        <v>8353.4233562967493</v>
      </c>
      <c r="U329" s="10">
        <v>8932.2095954087108</v>
      </c>
      <c r="V329" s="10">
        <v>9490.2694926028253</v>
      </c>
    </row>
    <row r="330" spans="2:22">
      <c r="B330" s="12">
        <v>328</v>
      </c>
      <c r="C330" s="13">
        <f>'Mortgage Points'!C$11-'Mortgage Points'!C$17</f>
        <v>75.502386605904121</v>
      </c>
      <c r="D330" s="10">
        <f>C330/(1+('Mortgage Points'!C$19/12))^B330</f>
        <v>43.726426720740669</v>
      </c>
      <c r="E330" s="10">
        <f t="shared" si="10"/>
        <v>13465.575931097284</v>
      </c>
      <c r="F330" s="12">
        <v>328</v>
      </c>
      <c r="G330" s="9">
        <f>$I$2*(1+('Mortgage Points'!$C$9/12))^F330</f>
        <v>13597.679419704104</v>
      </c>
      <c r="H330" s="10">
        <f t="shared" si="11"/>
        <v>7997.6794197041036</v>
      </c>
      <c r="R330" s="12">
        <v>328</v>
      </c>
      <c r="S330" s="10">
        <v>7770.3810365837044</v>
      </c>
      <c r="T330" s="10">
        <v>8368.7007424714593</v>
      </c>
      <c r="U330" s="10">
        <v>8947.9794971729025</v>
      </c>
      <c r="V330" s="10">
        <v>9506.5142729675408</v>
      </c>
    </row>
    <row r="331" spans="2:22">
      <c r="B331" s="12">
        <v>329</v>
      </c>
      <c r="C331" s="13">
        <f>'Mortgage Points'!C$11-'Mortgage Points'!C$17</f>
        <v>75.502386605904121</v>
      </c>
      <c r="D331" s="10">
        <f>C331/(1+('Mortgage Points'!C$19/12))^B331</f>
        <v>43.653670603068882</v>
      </c>
      <c r="E331" s="10">
        <f t="shared" si="10"/>
        <v>13509.229601700354</v>
      </c>
      <c r="F331" s="12">
        <v>329</v>
      </c>
      <c r="G331" s="9">
        <f>$I$2*(1+('Mortgage Points'!$C$9/12))^F331</f>
        <v>13634.506468132471</v>
      </c>
      <c r="H331" s="10">
        <f t="shared" si="11"/>
        <v>8034.5064681324711</v>
      </c>
      <c r="R331" s="12">
        <v>329</v>
      </c>
      <c r="S331" s="10">
        <v>7785.0519122936867</v>
      </c>
      <c r="T331" s="10">
        <v>8383.876953903291</v>
      </c>
      <c r="U331" s="10">
        <v>8963.6449625015684</v>
      </c>
      <c r="V331" s="10">
        <v>9522.6514720053365</v>
      </c>
    </row>
    <row r="332" spans="2:22">
      <c r="B332" s="12">
        <v>330</v>
      </c>
      <c r="C332" s="13">
        <f>'Mortgage Points'!C$11-'Mortgage Points'!C$17</f>
        <v>75.502386605904121</v>
      </c>
      <c r="D332" s="10">
        <f>C332/(1+('Mortgage Points'!C$19/12))^B332</f>
        <v>43.581035543829167</v>
      </c>
      <c r="E332" s="10">
        <f t="shared" si="10"/>
        <v>13552.810637244183</v>
      </c>
      <c r="F332" s="12">
        <v>330</v>
      </c>
      <c r="G332" s="9">
        <f>$I$2*(1+('Mortgage Points'!$C$9/12))^F332</f>
        <v>13671.433256483662</v>
      </c>
      <c r="H332" s="10">
        <f t="shared" si="11"/>
        <v>8071.4332564836623</v>
      </c>
      <c r="R332" s="12">
        <v>330</v>
      </c>
      <c r="S332" s="10">
        <v>7799.6256298863846</v>
      </c>
      <c r="T332" s="10">
        <v>8398.9526606236541</v>
      </c>
      <c r="U332" s="10">
        <v>8979.206683026734</v>
      </c>
      <c r="V332" s="10">
        <v>9538.6818021753334</v>
      </c>
    </row>
    <row r="333" spans="2:22">
      <c r="B333" s="6">
        <v>331</v>
      </c>
      <c r="C333" s="13">
        <f>'Mortgage Points'!C$11-'Mortgage Points'!C$17</f>
        <v>75.502386605904121</v>
      </c>
      <c r="D333" s="10">
        <f>C333/(1+('Mortgage Points'!C$19/12))^B333</f>
        <v>43.508521341593173</v>
      </c>
      <c r="E333" s="10">
        <f t="shared" si="10"/>
        <v>13596.319158585777</v>
      </c>
      <c r="F333" s="6">
        <v>331</v>
      </c>
      <c r="G333" s="9">
        <f>$I$2*(1+('Mortgage Points'!$C$9/12))^F333</f>
        <v>13708.460054886638</v>
      </c>
      <c r="H333" s="10">
        <f t="shared" si="11"/>
        <v>8108.4600548866383</v>
      </c>
      <c r="R333" s="6">
        <v>331</v>
      </c>
      <c r="S333" s="10">
        <v>7814.102832793038</v>
      </c>
      <c r="T333" s="10">
        <v>8413.9285282266628</v>
      </c>
      <c r="U333" s="10">
        <v>8994.6653458000765</v>
      </c>
      <c r="V333" s="10">
        <v>9554.605971218376</v>
      </c>
    </row>
    <row r="334" spans="2:22">
      <c r="B334" s="12">
        <v>332</v>
      </c>
      <c r="C334" s="13">
        <f>'Mortgage Points'!C$11-'Mortgage Points'!C$17</f>
        <v>75.502386605904121</v>
      </c>
      <c r="D334" s="10">
        <f>C334/(1+('Mortgage Points'!C$19/12))^B334</f>
        <v>43.43612779526773</v>
      </c>
      <c r="E334" s="10">
        <f t="shared" si="10"/>
        <v>13639.755286381045</v>
      </c>
      <c r="F334" s="12">
        <v>332</v>
      </c>
      <c r="G334" s="9">
        <f>$I$2*(1+('Mortgage Points'!$C$9/12))^F334</f>
        <v>13745.587134201956</v>
      </c>
      <c r="H334" s="10">
        <f t="shared" si="11"/>
        <v>8145.5871342019564</v>
      </c>
      <c r="R334" s="12">
        <v>332</v>
      </c>
      <c r="S334" s="10">
        <v>7828.4841601837534</v>
      </c>
      <c r="T334" s="10">
        <v>8428.8052178985254</v>
      </c>
      <c r="U334" s="10">
        <v>9010.0216333232656</v>
      </c>
      <c r="V334" s="10">
        <v>9570.4246821882862</v>
      </c>
    </row>
    <row r="335" spans="2:22">
      <c r="B335" s="12">
        <v>333</v>
      </c>
      <c r="C335" s="13">
        <f>'Mortgage Points'!C$11-'Mortgage Points'!C$17</f>
        <v>75.502386605904121</v>
      </c>
      <c r="D335" s="10">
        <f>C335/(1+('Mortgage Points'!C$19/12))^B335</f>
        <v>43.36385470409423</v>
      </c>
      <c r="E335" s="10">
        <f t="shared" si="10"/>
        <v>13683.119141085139</v>
      </c>
      <c r="F335" s="12">
        <v>333</v>
      </c>
      <c r="G335" s="9">
        <f>$I$2*(1+('Mortgage Points'!$C$9/12))^F335</f>
        <v>13782.814766023754</v>
      </c>
      <c r="H335" s="10">
        <f t="shared" si="11"/>
        <v>8182.8147660237537</v>
      </c>
      <c r="R335" s="12">
        <v>333</v>
      </c>
      <c r="S335" s="10">
        <v>7842.7702469957221</v>
      </c>
      <c r="T335" s="10">
        <v>8443.5833864467331</v>
      </c>
      <c r="U335" s="10">
        <v>9025.2762235780883</v>
      </c>
      <c r="V335" s="10">
        <v>9586.1386334828985</v>
      </c>
    </row>
    <row r="336" spans="2:22">
      <c r="B336" s="12">
        <v>334</v>
      </c>
      <c r="C336" s="13">
        <f>'Mortgage Points'!C$11-'Mortgage Points'!C$17</f>
        <v>75.502386605904121</v>
      </c>
      <c r="D336" s="10">
        <f>C336/(1+('Mortgage Points'!C$19/12))^B336</f>
        <v>43.29170186764815</v>
      </c>
      <c r="E336" s="10">
        <f t="shared" si="10"/>
        <v>13726.410842952788</v>
      </c>
      <c r="F336" s="12">
        <v>334</v>
      </c>
      <c r="G336" s="9">
        <f>$I$2*(1+('Mortgage Points'!$C$9/12))^F336</f>
        <v>13820.143222681736</v>
      </c>
      <c r="H336" s="10">
        <f t="shared" si="11"/>
        <v>8220.143222681736</v>
      </c>
      <c r="R336" s="12">
        <v>334</v>
      </c>
      <c r="S336" s="10">
        <v>7856.9617239612544</v>
      </c>
      <c r="T336" s="10">
        <v>8458.2636863290591</v>
      </c>
      <c r="U336" s="10">
        <v>9040.4297900563888</v>
      </c>
      <c r="V336" s="10">
        <v>9601.7485188748979</v>
      </c>
    </row>
    <row r="337" spans="2:22">
      <c r="B337" s="6">
        <v>335</v>
      </c>
      <c r="C337" s="13">
        <f>'Mortgage Points'!C$11-'Mortgage Points'!C$17</f>
        <v>75.502386605904121</v>
      </c>
      <c r="D337" s="10">
        <f>C337/(1+('Mortgage Points'!C$19/12))^B337</f>
        <v>43.219669085838419</v>
      </c>
      <c r="E337" s="10">
        <f t="shared" si="10"/>
        <v>13769.630512038626</v>
      </c>
      <c r="F337" s="6">
        <v>335</v>
      </c>
      <c r="G337" s="9">
        <f>$I$2*(1+('Mortgage Points'!$C$9/12))^F337</f>
        <v>13857.572777243166</v>
      </c>
      <c r="H337" s="10">
        <f t="shared" si="11"/>
        <v>8257.5727772431655</v>
      </c>
      <c r="R337" s="6">
        <v>335</v>
      </c>
      <c r="S337" s="10">
        <v>7871.059217635624</v>
      </c>
      <c r="T337" s="10">
        <v>8472.8467656823632</v>
      </c>
      <c r="U337" s="10">
        <v>9055.4830017898003</v>
      </c>
      <c r="V337" s="10">
        <v>9617.2550275424474</v>
      </c>
    </row>
    <row r="338" spans="2:22">
      <c r="B338" s="12">
        <v>336</v>
      </c>
      <c r="C338" s="13">
        <f>'Mortgage Points'!C$11-'Mortgage Points'!C$17</f>
        <v>75.502386605904121</v>
      </c>
      <c r="D338" s="10">
        <f>C338/(1+('Mortgage Points'!C$19/12))^B338</f>
        <v>43.147756158906901</v>
      </c>
      <c r="E338" s="10">
        <f t="shared" si="10"/>
        <v>13812.778268197533</v>
      </c>
      <c r="F338" s="12">
        <v>336</v>
      </c>
      <c r="G338" s="9">
        <f>$I$2*(1+('Mortgage Points'!$C$9/12))^F338</f>
        <v>13895.103703514866</v>
      </c>
      <c r="H338" s="10">
        <f t="shared" si="11"/>
        <v>8295.1037035148656</v>
      </c>
      <c r="R338" s="12">
        <v>336</v>
      </c>
      <c r="S338" s="10">
        <v>7885.0633504247326</v>
      </c>
      <c r="T338" s="10">
        <v>8487.333268351209</v>
      </c>
      <c r="U338" s="10">
        <v>9070.4365233792814</v>
      </c>
      <c r="V338" s="10">
        <v>9632.6588440996147</v>
      </c>
    </row>
    <row r="339" spans="2:22">
      <c r="B339" s="12">
        <v>337</v>
      </c>
      <c r="C339" s="13">
        <f>'Mortgage Points'!C$11-'Mortgage Points'!C$17</f>
        <v>75.502386605904121</v>
      </c>
      <c r="D339" s="10">
        <f>C339/(1+('Mortgage Points'!C$19/12))^B339</f>
        <v>43.075962887427856</v>
      </c>
      <c r="E339" s="10">
        <f t="shared" si="10"/>
        <v>13855.854231084961</v>
      </c>
      <c r="F339" s="12">
        <v>337</v>
      </c>
      <c r="G339" s="9">
        <f>$I$2*(1+('Mortgage Points'!$C$9/12))^F339</f>
        <v>13932.73627604522</v>
      </c>
      <c r="H339" s="10">
        <f t="shared" si="11"/>
        <v>8332.7362760452197</v>
      </c>
      <c r="R339" s="12">
        <v>337</v>
      </c>
      <c r="S339" s="10">
        <v>7898.9747406125889</v>
      </c>
      <c r="T339" s="10">
        <v>8501.7238339162868</v>
      </c>
      <c r="U339" s="10">
        <v>9085.2910150244625</v>
      </c>
      <c r="V339" s="10">
        <v>9647.9606486266021</v>
      </c>
    </row>
    <row r="340" spans="2:22">
      <c r="B340" s="12">
        <v>338</v>
      </c>
      <c r="C340" s="13">
        <f>'Mortgage Points'!C$11-'Mortgage Points'!C$17</f>
        <v>75.502386605904121</v>
      </c>
      <c r="D340" s="10">
        <f>C340/(1+('Mortgage Points'!C$19/12))^B340</f>
        <v>43.004289072307337</v>
      </c>
      <c r="E340" s="10">
        <f t="shared" si="10"/>
        <v>13898.858520157268</v>
      </c>
      <c r="F340" s="12">
        <v>338</v>
      </c>
      <c r="G340" s="9">
        <f>$I$2*(1+('Mortgage Points'!$C$9/12))^F340</f>
        <v>13970.470770126174</v>
      </c>
      <c r="H340" s="10">
        <f t="shared" si="11"/>
        <v>8370.4707701261741</v>
      </c>
      <c r="R340" s="12">
        <v>338</v>
      </c>
      <c r="S340" s="10">
        <v>7912.7940023886049</v>
      </c>
      <c r="T340" s="10">
        <v>8516.0190977226557</v>
      </c>
      <c r="U340" s="10">
        <v>9100.0471325527869</v>
      </c>
      <c r="V340" s="10">
        <v>9663.1611166997682</v>
      </c>
    </row>
    <row r="341" spans="2:22">
      <c r="B341" s="6">
        <v>339</v>
      </c>
      <c r="C341" s="13">
        <f>'Mortgage Points'!C$11-'Mortgage Points'!C$17</f>
        <v>75.502386605904121</v>
      </c>
      <c r="D341" s="10">
        <f>C341/(1+('Mortgage Points'!C$19/12))^B341</f>
        <v>42.932734514782695</v>
      </c>
      <c r="E341" s="10">
        <f t="shared" si="10"/>
        <v>13941.791254672051</v>
      </c>
      <c r="F341" s="6">
        <v>339</v>
      </c>
      <c r="G341" s="9">
        <f>$I$2*(1+('Mortgage Points'!$C$9/12))^F341</f>
        <v>14008.307461795266</v>
      </c>
      <c r="H341" s="10">
        <f t="shared" si="11"/>
        <v>8408.3074617952661</v>
      </c>
      <c r="R341" s="6">
        <v>339</v>
      </c>
      <c r="S341" s="10">
        <v>7926.5217458747138</v>
      </c>
      <c r="T341" s="10">
        <v>8530.2196909077902</v>
      </c>
      <c r="U341" s="10">
        <v>9114.7055274484737</v>
      </c>
      <c r="V341" s="10">
        <v>9678.2609194214565</v>
      </c>
    </row>
    <row r="342" spans="2:22">
      <c r="B342" s="12">
        <v>340</v>
      </c>
      <c r="C342" s="13">
        <f>'Mortgage Points'!C$11-'Mortgage Points'!C$17</f>
        <v>75.502386605904121</v>
      </c>
      <c r="D342" s="10">
        <f>C342/(1+('Mortgage Points'!C$19/12))^B342</f>
        <v>42.861299016421988</v>
      </c>
      <c r="E342" s="10">
        <f t="shared" si="10"/>
        <v>13984.652553688473</v>
      </c>
      <c r="F342" s="12">
        <v>340</v>
      </c>
      <c r="G342" s="9">
        <f>$I$2*(1+('Mortgage Points'!$C$9/12))^F342</f>
        <v>14046.246627837631</v>
      </c>
      <c r="H342" s="10">
        <f t="shared" si="11"/>
        <v>8446.2466278376305</v>
      </c>
      <c r="R342" s="12">
        <v>340</v>
      </c>
      <c r="S342" s="10">
        <v>7940.158577152306</v>
      </c>
      <c r="T342" s="10">
        <v>8544.3262404294474</v>
      </c>
      <c r="U342" s="10">
        <v>9129.2668468812753</v>
      </c>
      <c r="V342" s="10">
        <v>9693.2607234496245</v>
      </c>
    </row>
    <row r="343" spans="2:22">
      <c r="B343" s="12">
        <v>341</v>
      </c>
      <c r="C343" s="13">
        <f>'Mortgage Points'!C$11-'Mortgage Points'!C$17</f>
        <v>75.502386605904121</v>
      </c>
      <c r="D343" s="10">
        <f>C343/(1+('Mortgage Points'!C$19/12))^B343</f>
        <v>42.789982379123437</v>
      </c>
      <c r="E343" s="10">
        <f t="shared" si="10"/>
        <v>14027.442536067596</v>
      </c>
      <c r="F343" s="12">
        <v>341</v>
      </c>
      <c r="G343" s="9">
        <f>$I$2*(1+('Mortgage Points'!$C$9/12))^F343</f>
        <v>14084.288545788026</v>
      </c>
      <c r="H343" s="10">
        <f t="shared" si="11"/>
        <v>8484.2885457880257</v>
      </c>
      <c r="R343" s="12">
        <v>341</v>
      </c>
      <c r="S343" s="10">
        <v>7953.7050982889868</v>
      </c>
      <c r="T343" s="10">
        <v>8558.3393690933444</v>
      </c>
      <c r="U343" s="10">
        <v>9143.7317337350523</v>
      </c>
      <c r="V343" s="10">
        <v>9708.161191027275</v>
      </c>
    </row>
    <row r="344" spans="2:22">
      <c r="B344" s="12">
        <v>342</v>
      </c>
      <c r="C344" s="13">
        <f>'Mortgage Points'!C$11-'Mortgage Points'!C$17</f>
        <v>75.502386605904121</v>
      </c>
      <c r="D344" s="10">
        <f>C344/(1+('Mortgage Points'!C$19/12))^B344</f>
        <v>42.718784405114924</v>
      </c>
      <c r="E344" s="10">
        <f t="shared" si="10"/>
        <v>14070.161320472711</v>
      </c>
      <c r="F344" s="12">
        <v>342</v>
      </c>
      <c r="G344" s="9">
        <f>$I$2*(1+('Mortgage Points'!$C$9/12))^F344</f>
        <v>14122.433493932864</v>
      </c>
      <c r="H344" s="10">
        <f t="shared" si="11"/>
        <v>8522.4334939328637</v>
      </c>
      <c r="R344" s="12">
        <v>342</v>
      </c>
      <c r="S344" s="10">
        <v>7967.16190736516</v>
      </c>
      <c r="T344" s="10">
        <v>8572.2596955806603</v>
      </c>
      <c r="U344" s="10">
        <v>9158.100826636155</v>
      </c>
      <c r="V344" s="10">
        <v>9722.9629800116963</v>
      </c>
    </row>
    <row r="345" spans="2:22">
      <c r="B345" s="12">
        <v>343</v>
      </c>
      <c r="C345" s="13">
        <f>'Mortgage Points'!C$11-'Mortgage Points'!C$17</f>
        <v>75.502386605904121</v>
      </c>
      <c r="D345" s="10">
        <f>C345/(1+('Mortgage Points'!C$19/12))^B345</f>
        <v>42.647704896953321</v>
      </c>
      <c r="E345" s="10">
        <f t="shared" si="10"/>
        <v>14112.809025369665</v>
      </c>
      <c r="F345" s="12">
        <v>343</v>
      </c>
      <c r="G345" s="9">
        <f>$I$2*(1+('Mortgage Points'!$C$9/12))^F345</f>
        <v>14160.681751312268</v>
      </c>
      <c r="H345" s="10">
        <f t="shared" si="11"/>
        <v>8560.6817513122678</v>
      </c>
      <c r="R345" s="12">
        <v>343</v>
      </c>
      <c r="S345" s="10">
        <v>7980.5295985004313</v>
      </c>
      <c r="T345" s="10">
        <v>8586.0878344753455</v>
      </c>
      <c r="U345" s="10">
        <v>9172.3747599816215</v>
      </c>
      <c r="V345" s="10">
        <v>9737.6667439035045</v>
      </c>
    </row>
    <row r="346" spans="2:22">
      <c r="B346" s="6">
        <v>344</v>
      </c>
      <c r="C346" s="13">
        <f>'Mortgage Points'!C$11-'Mortgage Points'!C$17</f>
        <v>75.502386605904121</v>
      </c>
      <c r="D346" s="10">
        <f>C346/(1+('Mortgage Points'!C$19/12))^B346</f>
        <v>42.576743657524112</v>
      </c>
      <c r="E346" s="10">
        <f t="shared" si="10"/>
        <v>14155.385769027189</v>
      </c>
      <c r="F346" s="6">
        <v>344</v>
      </c>
      <c r="G346" s="9">
        <f>$I$2*(1+('Mortgage Points'!$C$9/12))^F346</f>
        <v>14199.033597722071</v>
      </c>
      <c r="H346" s="10">
        <f t="shared" si="11"/>
        <v>8599.0335977220711</v>
      </c>
      <c r="R346" s="6">
        <v>344</v>
      </c>
      <c r="S346" s="10">
        <v>7993.8087618798399</v>
      </c>
      <c r="T346" s="10">
        <v>8599.8243962912566</v>
      </c>
      <c r="U346" s="10">
        <v>9186.5541639671846</v>
      </c>
      <c r="V346" s="10">
        <v>9752.2731318754995</v>
      </c>
    </row>
    <row r="347" spans="2:22">
      <c r="B347" s="12">
        <v>345</v>
      </c>
      <c r="C347" s="13">
        <f>'Mortgage Points'!C$11-'Mortgage Points'!C$17</f>
        <v>75.502386605904121</v>
      </c>
      <c r="D347" s="10">
        <f>C347/(1+('Mortgage Points'!C$19/12))^B347</f>
        <v>42.505900490040716</v>
      </c>
      <c r="E347" s="10">
        <f t="shared" si="10"/>
        <v>14197.89166951723</v>
      </c>
      <c r="F347" s="12">
        <v>345</v>
      </c>
      <c r="G347" s="9">
        <f>$I$2*(1+('Mortgage Points'!$C$9/12))^F347</f>
        <v>14237.489313715902</v>
      </c>
      <c r="H347" s="10">
        <f t="shared" si="11"/>
        <v>8637.4893137159015</v>
      </c>
      <c r="R347" s="12">
        <v>345</v>
      </c>
      <c r="S347" s="10">
        <v>8006.9999837799141</v>
      </c>
      <c r="T347" s="10">
        <v>8613.4699874991165</v>
      </c>
      <c r="U347" s="10">
        <v>9200.6396646150952</v>
      </c>
      <c r="V347" s="10">
        <v>9766.7827888013235</v>
      </c>
    </row>
    <row r="348" spans="2:22">
      <c r="B348" s="12">
        <v>346</v>
      </c>
      <c r="C348" s="13">
        <f>'Mortgage Points'!C$11-'Mortgage Points'!C$17</f>
        <v>75.502386605904121</v>
      </c>
      <c r="D348" s="10">
        <f>C348/(1+('Mortgage Points'!C$19/12))^B348</f>
        <v>42.435175198043972</v>
      </c>
      <c r="E348" s="10">
        <f t="shared" si="10"/>
        <v>14240.326844715275</v>
      </c>
      <c r="F348" s="12">
        <v>346</v>
      </c>
      <c r="G348" s="9">
        <f>$I$2*(1+('Mortgage Points'!$C$9/12))^F348</f>
        <v>14276.049180607215</v>
      </c>
      <c r="H348" s="10">
        <f t="shared" si="11"/>
        <v>8676.049180607215</v>
      </c>
      <c r="R348" s="12">
        <v>346</v>
      </c>
      <c r="S348" s="10">
        <v>8020.1038465945576</v>
      </c>
      <c r="T348" s="10">
        <v>8627.0252105532818</v>
      </c>
      <c r="U348" s="10">
        <v>9214.6318838017596</v>
      </c>
      <c r="V348" s="10">
        <v>9781.1963552839297</v>
      </c>
    </row>
    <row r="349" spans="2:22">
      <c r="B349" s="12">
        <v>347</v>
      </c>
      <c r="C349" s="13">
        <f>'Mortgage Points'!C$11-'Mortgage Points'!C$17</f>
        <v>75.502386605904121</v>
      </c>
      <c r="D349" s="10">
        <f>C349/(1+('Mortgage Points'!C$19/12))^B349</f>
        <v>42.36456758540163</v>
      </c>
      <c r="E349" s="10">
        <f t="shared" si="10"/>
        <v>14282.691412300677</v>
      </c>
      <c r="F349" s="12">
        <v>347</v>
      </c>
      <c r="G349" s="9">
        <f>$I$2*(1+('Mortgage Points'!$C$9/12))^F349</f>
        <v>14314.713480471359</v>
      </c>
      <c r="H349" s="10">
        <f t="shared" si="11"/>
        <v>8714.7134804713587</v>
      </c>
      <c r="R349" s="12">
        <v>347</v>
      </c>
      <c r="S349" s="10">
        <v>8033.1209288607597</v>
      </c>
      <c r="T349" s="10">
        <v>8640.4906639183464</v>
      </c>
      <c r="U349" s="10">
        <v>9228.5314392852015</v>
      </c>
      <c r="V349" s="10">
        <v>9795.51446768387</v>
      </c>
    </row>
    <row r="350" spans="2:22">
      <c r="B350" s="6">
        <v>348</v>
      </c>
      <c r="C350" s="13">
        <f>'Mortgage Points'!C$11-'Mortgage Points'!C$17</f>
        <v>75.502386605904121</v>
      </c>
      <c r="D350" s="10">
        <f>C350/(1+('Mortgage Points'!C$19/12))^B350</f>
        <v>42.294077456307782</v>
      </c>
      <c r="E350" s="10">
        <f t="shared" si="10"/>
        <v>14324.985489756986</v>
      </c>
      <c r="F350" s="6">
        <v>348</v>
      </c>
      <c r="G350" s="9">
        <f>$I$2*(1+('Mortgage Points'!$C$9/12))^F350</f>
        <v>14353.482496147637</v>
      </c>
      <c r="H350" s="10">
        <f t="shared" si="11"/>
        <v>8753.482496147637</v>
      </c>
      <c r="R350" s="6">
        <v>348</v>
      </c>
      <c r="S350" s="10">
        <v>8046.0518052841389</v>
      </c>
      <c r="T350" s="10">
        <v>8653.866942095563</v>
      </c>
      <c r="U350" s="10">
        <v>9242.3389447323298</v>
      </c>
      <c r="V350" s="10">
        <v>9809.7377581473866</v>
      </c>
    </row>
    <row r="351" spans="2:22">
      <c r="B351" s="12">
        <v>349</v>
      </c>
      <c r="C351" s="13">
        <f>'Mortgage Points'!C$11-'Mortgage Points'!C$17</f>
        <v>75.502386605904121</v>
      </c>
      <c r="D351" s="10">
        <f>C351/(1+('Mortgage Points'!C$19/12))^B351</f>
        <v>42.223704615282301</v>
      </c>
      <c r="E351" s="10">
        <f t="shared" si="10"/>
        <v>14367.209194372268</v>
      </c>
      <c r="F351" s="12">
        <v>349</v>
      </c>
      <c r="G351" s="9">
        <f>$I$2*(1+('Mortgage Points'!$C$9/12))^F351</f>
        <v>14392.356511241373</v>
      </c>
      <c r="H351" s="10">
        <f t="shared" si="11"/>
        <v>8792.3565112413726</v>
      </c>
      <c r="R351" s="12">
        <v>349</v>
      </c>
      <c r="S351" s="10">
        <v>8058.8970467643176</v>
      </c>
      <c r="T351" s="10">
        <v>8667.154635649089</v>
      </c>
      <c r="U351" s="10">
        <v>9256.0550097460327</v>
      </c>
      <c r="V351" s="10">
        <v>9823.8668546343233</v>
      </c>
    </row>
    <row r="352" spans="2:22">
      <c r="B352" s="12">
        <v>350</v>
      </c>
      <c r="C352" s="13">
        <f>'Mortgage Points'!C$11-'Mortgage Points'!C$17</f>
        <v>75.502386605904121</v>
      </c>
      <c r="D352" s="10">
        <f>C352/(1+('Mortgage Points'!C$19/12))^B352</f>
        <v>42.153448867170361</v>
      </c>
      <c r="E352" s="10">
        <f t="shared" si="10"/>
        <v>14409.362643239438</v>
      </c>
      <c r="F352" s="12">
        <v>350</v>
      </c>
      <c r="G352" s="9">
        <f>$I$2*(1+('Mortgage Points'!$C$9/12))^F352</f>
        <v>14431.335810125986</v>
      </c>
      <c r="H352" s="10">
        <f t="shared" si="11"/>
        <v>8831.3358101259855</v>
      </c>
      <c r="R352" s="12">
        <v>350</v>
      </c>
      <c r="S352" s="10">
        <v>8071.6572204201238</v>
      </c>
      <c r="T352" s="10">
        <v>8680.3543312320617</v>
      </c>
      <c r="U352" s="10">
        <v>9269.6802398920954</v>
      </c>
      <c r="V352" s="10">
        <v>9837.9023809458504</v>
      </c>
    </row>
    <row r="353" spans="2:22">
      <c r="B353" s="12">
        <v>351</v>
      </c>
      <c r="C353" s="13">
        <f>'Mortgage Points'!C$11-'Mortgage Points'!C$17</f>
        <v>75.502386605904121</v>
      </c>
      <c r="D353" s="10">
        <f>C353/(1+('Mortgage Points'!C$19/12))^B353</f>
        <v>42.083310017141784</v>
      </c>
      <c r="E353" s="10">
        <f t="shared" si="10"/>
        <v>14451.44595325658</v>
      </c>
      <c r="F353" s="12">
        <v>351</v>
      </c>
      <c r="G353" s="9">
        <f>$I$2*(1+('Mortgage Points'!$C$9/12))^F353</f>
        <v>14470.420677945074</v>
      </c>
      <c r="H353" s="10">
        <f t="shared" si="11"/>
        <v>8870.4206779450742</v>
      </c>
      <c r="R353" s="12">
        <v>351</v>
      </c>
      <c r="S353" s="10">
        <v>8084.3328896146331</v>
      </c>
      <c r="T353" s="10">
        <v>8693.466611612499</v>
      </c>
      <c r="U353" s="10">
        <v>9283.2152367259332</v>
      </c>
      <c r="V353" s="10">
        <v>9851.844956752002</v>
      </c>
    </row>
    <row r="354" spans="2:22">
      <c r="B354" s="6">
        <v>352</v>
      </c>
      <c r="C354" s="13">
        <f>'Mortgage Points'!C$11-'Mortgage Points'!C$17</f>
        <v>75.502386605904121</v>
      </c>
      <c r="D354" s="10">
        <f>C354/(1+('Mortgage Points'!C$19/12))^B354</f>
        <v>42.013287870690625</v>
      </c>
      <c r="E354" s="10">
        <f t="shared" si="10"/>
        <v>14493.45924112727</v>
      </c>
      <c r="F354" s="6">
        <v>352</v>
      </c>
      <c r="G354" s="9">
        <f>$I$2*(1+('Mortgage Points'!$C$9/12))^F354</f>
        <v>14509.611400614509</v>
      </c>
      <c r="H354" s="10">
        <f t="shared" si="11"/>
        <v>8909.611400614509</v>
      </c>
      <c r="R354" s="6">
        <v>352</v>
      </c>
      <c r="S354" s="10">
        <v>8096.9246139800398</v>
      </c>
      <c r="T354" s="10">
        <v>8706.4920556990255</v>
      </c>
      <c r="U354" s="10">
        <v>9296.6605978191492</v>
      </c>
      <c r="V354" s="10">
        <v>9865.6951976190394</v>
      </c>
    </row>
    <row r="355" spans="2:22">
      <c r="B355" s="12">
        <v>353</v>
      </c>
      <c r="C355" s="13">
        <f>'Mortgage Points'!C$11-'Mortgage Points'!C$17</f>
        <v>75.502386605904121</v>
      </c>
      <c r="D355" s="10">
        <f>C355/(1+('Mortgage Points'!C$19/12))^B355</f>
        <v>41.943382233634559</v>
      </c>
      <c r="E355" s="10">
        <f t="shared" si="10"/>
        <v>14535.402623360904</v>
      </c>
      <c r="F355" s="12">
        <v>353</v>
      </c>
      <c r="G355" s="9">
        <f>$I$2*(1+('Mortgage Points'!$C$9/12))^F355</f>
        <v>14548.908264824508</v>
      </c>
      <c r="H355" s="10">
        <f t="shared" si="11"/>
        <v>8948.9082648245076</v>
      </c>
      <c r="R355" s="12">
        <v>353</v>
      </c>
      <c r="S355" s="10">
        <v>8109.4329494423646</v>
      </c>
      <c r="T355" s="10">
        <v>8719.4312385664361</v>
      </c>
      <c r="U355" s="10">
        <v>9310.0169167859203</v>
      </c>
      <c r="V355" s="10">
        <v>9879.4537150366268</v>
      </c>
    </row>
    <row r="356" spans="2:22">
      <c r="B356" s="12">
        <v>354</v>
      </c>
      <c r="C356" s="13">
        <f>'Mortgage Points'!C$11-'Mortgage Points'!C$17</f>
        <v>75.502386605904121</v>
      </c>
      <c r="D356" s="10">
        <f>C356/(1+('Mortgage Points'!C$19/12))^B356</f>
        <v>41.873592912114368</v>
      </c>
      <c r="E356" s="10">
        <f t="shared" si="10"/>
        <v>14577.276216273018</v>
      </c>
      <c r="F356" s="12">
        <v>354</v>
      </c>
      <c r="G356" s="9">
        <f>$I$2*(1+('Mortgage Points'!$C$9/12))^F356</f>
        <v>14588.311558041742</v>
      </c>
      <c r="H356" s="10">
        <f t="shared" si="11"/>
        <v>8988.3115580417416</v>
      </c>
      <c r="R356" s="12">
        <v>354</v>
      </c>
      <c r="S356" s="10">
        <v>8121.8584482459983</v>
      </c>
      <c r="T356" s="10">
        <v>8732.2847314810824</v>
      </c>
      <c r="U356" s="10">
        <v>9323.2847833092019</v>
      </c>
      <c r="V356" s="10">
        <v>9893.1211164448268</v>
      </c>
    </row>
    <row r="357" spans="2:22">
      <c r="B357" s="12">
        <v>355</v>
      </c>
      <c r="C357" s="13">
        <f>'Mortgage Points'!C$11-'Mortgage Points'!C$17</f>
        <v>75.502386605904121</v>
      </c>
      <c r="D357" s="10">
        <f>C357/(1+('Mortgage Points'!C$19/12))^B357</f>
        <v>41.803919712593384</v>
      </c>
      <c r="E357" s="10">
        <f t="shared" si="10"/>
        <v>14619.08013598561</v>
      </c>
      <c r="F357" s="12">
        <v>355</v>
      </c>
      <c r="G357" s="9">
        <f>$I$2*(1+('Mortgage Points'!$C$9/12))^F357</f>
        <v>14627.821568511437</v>
      </c>
      <c r="H357" s="10">
        <f t="shared" si="11"/>
        <v>9027.8215685114374</v>
      </c>
      <c r="R357" s="12">
        <v>355</v>
      </c>
      <c r="S357" s="10">
        <v>8134.2016589780851</v>
      </c>
      <c r="T357" s="10">
        <v>8745.0531019260943</v>
      </c>
      <c r="U357" s="10">
        <v>9336.4647831667662</v>
      </c>
      <c r="V357" s="10">
        <v>9906.6980052609197</v>
      </c>
    </row>
    <row r="358" spans="2:22">
      <c r="B358" s="6">
        <v>356</v>
      </c>
      <c r="C358" s="13">
        <f>'Mortgage Points'!C$11-'Mortgage Points'!C$17</f>
        <v>75.502386605904121</v>
      </c>
      <c r="D358" s="10">
        <f>C358/(1+('Mortgage Points'!C$19/12))^B358</f>
        <v>41.734362441856945</v>
      </c>
      <c r="E358" s="10">
        <f t="shared" si="10"/>
        <v>14660.814498427468</v>
      </c>
      <c r="F358" s="6">
        <v>356</v>
      </c>
      <c r="G358" s="9">
        <f>$I$2*(1+('Mortgage Points'!$C$9/12))^F358</f>
        <v>14667.43858525949</v>
      </c>
      <c r="H358" s="10">
        <f t="shared" si="11"/>
        <v>9067.4385852594896</v>
      </c>
      <c r="R358" s="6">
        <v>356</v>
      </c>
      <c r="S358" s="10">
        <v>8146.463126592741</v>
      </c>
      <c r="T358" s="10">
        <v>8757.7369136264388</v>
      </c>
      <c r="U358" s="10">
        <v>9349.5574982570633</v>
      </c>
      <c r="V358" s="10">
        <v>9920.1849809060441</v>
      </c>
    </row>
    <row r="359" spans="2:22">
      <c r="B359" s="12">
        <v>357</v>
      </c>
      <c r="C359" s="13">
        <f>'Mortgage Points'!C$11-'Mortgage Points'!C$17</f>
        <v>75.502386605904121</v>
      </c>
      <c r="D359" s="10">
        <f>C359/(1+('Mortgage Points'!C$19/12))^B359</f>
        <v>41.664920907011926</v>
      </c>
      <c r="E359" s="10">
        <f t="shared" si="10"/>
        <v>14702.479419334479</v>
      </c>
      <c r="F359" s="12">
        <v>357</v>
      </c>
      <c r="G359" s="9">
        <f>$I$2*(1+('Mortgage Points'!$C$9/12))^F359</f>
        <v>14707.16289809457</v>
      </c>
      <c r="H359" s="10">
        <f t="shared" si="11"/>
        <v>9107.1628980945698</v>
      </c>
      <c r="R359" s="12">
        <v>357</v>
      </c>
      <c r="S359" s="10">
        <v>8158.643392435114</v>
      </c>
      <c r="T359" s="10">
        <v>8770.3367265737998</v>
      </c>
      <c r="U359" s="10">
        <v>9362.5635066249069</v>
      </c>
      <c r="V359" s="10">
        <v>9933.5826388316655</v>
      </c>
    </row>
    <row r="360" spans="2:22">
      <c r="B360" s="12">
        <v>358</v>
      </c>
      <c r="C360" s="13">
        <f>'Mortgage Points'!C$11-'Mortgage Points'!C$17</f>
        <v>75.502386605904121</v>
      </c>
      <c r="D360" s="10">
        <f>C360/(1+('Mortgage Points'!C$19/12))^B360</f>
        <v>41.595594915486124</v>
      </c>
      <c r="E360" s="10">
        <f t="shared" si="10"/>
        <v>14744.075014249966</v>
      </c>
      <c r="F360" s="12">
        <v>358</v>
      </c>
      <c r="G360" s="9">
        <f>$I$2*(1+('Mortgage Points'!$C$9/12))^F360</f>
        <v>14746.994797610239</v>
      </c>
      <c r="H360" s="10">
        <f t="shared" si="11"/>
        <v>9146.9947976102394</v>
      </c>
      <c r="R360" s="12">
        <v>358</v>
      </c>
      <c r="S360" s="10">
        <v>8170.7429942652861</v>
      </c>
      <c r="T360" s="10">
        <v>8782.8530970513111</v>
      </c>
      <c r="U360" s="10">
        <v>9375.4833824870038</v>
      </c>
      <c r="V360" s="10">
        <v>9946.8915705458585</v>
      </c>
    </row>
    <row r="361" spans="2:22">
      <c r="B361" s="12">
        <v>359</v>
      </c>
      <c r="C361" s="13">
        <f>'Mortgage Points'!C$11-'Mortgage Points'!C$17</f>
        <v>75.502386605904121</v>
      </c>
      <c r="D361" s="10">
        <f>C361/(1+('Mortgage Points'!C$19/12))^B361</f>
        <v>41.526384275027731</v>
      </c>
      <c r="E361" s="10">
        <f t="shared" si="10"/>
        <v>14785.601398524994</v>
      </c>
      <c r="F361" s="12">
        <v>359</v>
      </c>
      <c r="G361" s="9">
        <f>$I$2*(1+('Mortgage Points'!$C$9/12))^F361</f>
        <v>14786.934575187104</v>
      </c>
      <c r="H361" s="10">
        <f t="shared" si="11"/>
        <v>9186.9345751871042</v>
      </c>
      <c r="R361" s="12">
        <v>359</v>
      </c>
      <c r="S361" s="10">
        <v>8182.7624662820135</v>
      </c>
      <c r="T361" s="10">
        <v>8795.2865776581111</v>
      </c>
      <c r="U361" s="10">
        <v>9388.3176962572979</v>
      </c>
      <c r="V361" s="10">
        <v>9960.1123636394277</v>
      </c>
    </row>
    <row r="362" spans="2:22">
      <c r="B362" s="6">
        <v>360</v>
      </c>
      <c r="C362" s="13">
        <f>'Mortgage Points'!C$11-'Mortgage Points'!C$17</f>
        <v>75.502386605904121</v>
      </c>
      <c r="D362" s="10">
        <f>C362/(1+('Mortgage Points'!C$19/12))^B362</f>
        <v>41.457288793704883</v>
      </c>
      <c r="E362" s="10">
        <f t="shared" si="10"/>
        <v>14827.058687318699</v>
      </c>
      <c r="F362" s="6">
        <v>360</v>
      </c>
      <c r="G362" s="9">
        <f>$I$2*(1+('Mortgage Points'!$C$9/12))^F362</f>
        <v>14826.9825229949</v>
      </c>
      <c r="H362" s="10">
        <f t="shared" si="11"/>
        <v>9226.9825229949001</v>
      </c>
      <c r="R362" s="6">
        <v>360</v>
      </c>
      <c r="S362" s="10">
        <v>8194.7023391463117</v>
      </c>
      <c r="T362" s="10">
        <v>8807.6377173337387</v>
      </c>
      <c r="U362" s="10">
        <v>9401.0670145721597</v>
      </c>
      <c r="V362" s="10">
        <v>9973.2456018118464</v>
      </c>
    </row>
  </sheetData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9383F-369B-1444-A19D-FE04B41FA6DE}">
  <dimension ref="A1:R362"/>
  <sheetViews>
    <sheetView workbookViewId="0">
      <selection activeCell="J73" sqref="J73"/>
    </sheetView>
  </sheetViews>
  <sheetFormatPr baseColWidth="10" defaultRowHeight="14"/>
  <cols>
    <col min="1" max="1" width="25.1640625" style="3" customWidth="1"/>
    <col min="2" max="2" width="15" style="3" bestFit="1" customWidth="1"/>
    <col min="3" max="4" width="10.83203125" style="3"/>
    <col min="5" max="5" width="18.6640625" style="3" customWidth="1"/>
    <col min="6" max="6" width="12.33203125" style="3" customWidth="1"/>
    <col min="7" max="7" width="13.1640625" style="3" customWidth="1"/>
    <col min="8" max="8" width="14.33203125" style="3" customWidth="1"/>
    <col min="9" max="9" width="18.5" style="3" customWidth="1"/>
    <col min="10" max="10" width="19.6640625" style="3" customWidth="1"/>
    <col min="11" max="11" width="16.5" style="3" bestFit="1" customWidth="1"/>
    <col min="12" max="15" width="10.83203125" style="3"/>
    <col min="16" max="16" width="11.6640625" style="3" bestFit="1" customWidth="1"/>
    <col min="17" max="17" width="15.83203125" style="3" bestFit="1" customWidth="1"/>
    <col min="18" max="16384" width="10.83203125" style="3"/>
  </cols>
  <sheetData>
    <row r="1" spans="1:18" ht="15">
      <c r="A1" s="36" t="s">
        <v>39</v>
      </c>
      <c r="B1" s="37">
        <f>'Mortgage Points'!C5</f>
        <v>350000</v>
      </c>
      <c r="E1" s="1" t="s">
        <v>48</v>
      </c>
      <c r="F1" s="1" t="s">
        <v>6</v>
      </c>
      <c r="G1" s="1" t="s">
        <v>49</v>
      </c>
      <c r="H1" s="1" t="s">
        <v>50</v>
      </c>
      <c r="I1" s="1" t="s">
        <v>51</v>
      </c>
      <c r="J1" s="1" t="s">
        <v>52</v>
      </c>
      <c r="K1" s="1" t="s">
        <v>53</v>
      </c>
      <c r="L1" s="1" t="s">
        <v>54</v>
      </c>
      <c r="M1" s="1" t="s">
        <v>8</v>
      </c>
    </row>
    <row r="2" spans="1:18" ht="15">
      <c r="A2" s="36" t="s">
        <v>20</v>
      </c>
      <c r="B2" s="38">
        <v>0.2</v>
      </c>
      <c r="E2" s="3">
        <v>0</v>
      </c>
      <c r="F2" s="26">
        <f>B8</f>
        <v>1218.5776934026655</v>
      </c>
      <c r="G2" s="26">
        <f t="shared" ref="G2:G65" si="0">(B$4/B$6)*K2</f>
        <v>758.33333333333337</v>
      </c>
      <c r="H2" s="26">
        <f>F2-G2</f>
        <v>460.24436006933217</v>
      </c>
      <c r="I2" s="26">
        <f>G2</f>
        <v>758.33333333333337</v>
      </c>
      <c r="J2" s="26">
        <f>H2</f>
        <v>460.24436006933217</v>
      </c>
      <c r="K2" s="39">
        <f>B3</f>
        <v>280000</v>
      </c>
      <c r="L2" s="39">
        <v>400000</v>
      </c>
      <c r="M2" s="39">
        <f>L2-K2</f>
        <v>120000</v>
      </c>
    </row>
    <row r="3" spans="1:18" ht="14" customHeight="1">
      <c r="A3" s="36" t="s">
        <v>40</v>
      </c>
      <c r="B3" s="39">
        <f>(1-B2)*B1</f>
        <v>280000</v>
      </c>
      <c r="E3" s="3">
        <v>1</v>
      </c>
      <c r="F3" s="26">
        <f>F2</f>
        <v>1218.5776934026655</v>
      </c>
      <c r="G3" s="26">
        <f t="shared" si="0"/>
        <v>757.08683819147893</v>
      </c>
      <c r="H3" s="26">
        <f>F3-G3</f>
        <v>461.49085521118661</v>
      </c>
      <c r="I3" s="26">
        <f t="shared" ref="I3:J18" si="1">I2+G3</f>
        <v>1515.4201715248123</v>
      </c>
      <c r="J3" s="26">
        <f t="shared" si="1"/>
        <v>921.73521528051879</v>
      </c>
      <c r="K3" s="26">
        <f>K2-H2</f>
        <v>279539.75563993066</v>
      </c>
      <c r="L3" s="39">
        <v>400000</v>
      </c>
      <c r="M3" s="39">
        <f t="shared" ref="M3:M66" si="2">L3-K3</f>
        <v>120460.24436006934</v>
      </c>
    </row>
    <row r="4" spans="1:18" ht="15">
      <c r="A4" s="36" t="s">
        <v>41</v>
      </c>
      <c r="B4" s="38">
        <f>'Mortgage Points'!C9</f>
        <v>3.2500000000000001E-2</v>
      </c>
      <c r="E4" s="3">
        <v>2</v>
      </c>
      <c r="F4" s="26">
        <f t="shared" ref="F4:F67" si="3">F3</f>
        <v>1218.5776934026655</v>
      </c>
      <c r="G4" s="26">
        <f t="shared" si="0"/>
        <v>755.83696712528206</v>
      </c>
      <c r="H4" s="26">
        <f t="shared" ref="H4:H67" si="4">F4-G4</f>
        <v>462.74072627738349</v>
      </c>
      <c r="I4" s="26">
        <f t="shared" si="1"/>
        <v>2271.2571386500945</v>
      </c>
      <c r="J4" s="26">
        <f t="shared" si="1"/>
        <v>1384.4759415579024</v>
      </c>
      <c r="K4" s="26">
        <f t="shared" ref="K4:K67" si="5">K3-H3</f>
        <v>279078.2647847195</v>
      </c>
      <c r="L4" s="39">
        <v>400000</v>
      </c>
      <c r="M4" s="39">
        <f t="shared" si="2"/>
        <v>120921.7352152805</v>
      </c>
    </row>
    <row r="5" spans="1:18" ht="15">
      <c r="A5" s="36" t="s">
        <v>42</v>
      </c>
      <c r="B5" s="40">
        <f>'Mortgage Points'!C8</f>
        <v>30</v>
      </c>
      <c r="E5" s="3">
        <v>3</v>
      </c>
      <c r="F5" s="26">
        <f t="shared" si="3"/>
        <v>1218.5776934026655</v>
      </c>
      <c r="G5" s="26">
        <f t="shared" si="0"/>
        <v>754.583710991614</v>
      </c>
      <c r="H5" s="26">
        <f t="shared" si="4"/>
        <v>463.99398241105155</v>
      </c>
      <c r="I5" s="26">
        <f t="shared" si="1"/>
        <v>3025.8408496417087</v>
      </c>
      <c r="J5" s="26">
        <f t="shared" si="1"/>
        <v>1848.4699239689539</v>
      </c>
      <c r="K5" s="26">
        <f t="shared" si="5"/>
        <v>278615.5240584421</v>
      </c>
      <c r="L5" s="39">
        <v>400000</v>
      </c>
      <c r="M5" s="39">
        <f t="shared" si="2"/>
        <v>121384.4759415579</v>
      </c>
    </row>
    <row r="6" spans="1:18" ht="15">
      <c r="A6" s="36" t="s">
        <v>43</v>
      </c>
      <c r="B6" s="40">
        <v>12</v>
      </c>
      <c r="E6" s="3">
        <v>4</v>
      </c>
      <c r="F6" s="26">
        <f t="shared" si="3"/>
        <v>1218.5776934026655</v>
      </c>
      <c r="G6" s="26">
        <f t="shared" si="0"/>
        <v>753.3270606225841</v>
      </c>
      <c r="H6" s="26">
        <f t="shared" si="4"/>
        <v>465.25063278008145</v>
      </c>
      <c r="I6" s="26">
        <f t="shared" si="1"/>
        <v>3779.1679102642929</v>
      </c>
      <c r="J6" s="26">
        <f t="shared" si="1"/>
        <v>2313.7205567490355</v>
      </c>
      <c r="K6" s="26">
        <f t="shared" si="5"/>
        <v>278151.53007603105</v>
      </c>
      <c r="L6" s="39">
        <v>400000</v>
      </c>
      <c r="M6" s="39">
        <f t="shared" si="2"/>
        <v>121848.46992396895</v>
      </c>
    </row>
    <row r="7" spans="1:18" ht="15">
      <c r="A7" s="36" t="s">
        <v>44</v>
      </c>
      <c r="B7" s="3">
        <f>B6*B5</f>
        <v>360</v>
      </c>
      <c r="E7" s="3">
        <v>5</v>
      </c>
      <c r="F7" s="26">
        <f t="shared" si="3"/>
        <v>1218.5776934026655</v>
      </c>
      <c r="G7" s="26">
        <f t="shared" si="0"/>
        <v>752.06700682547137</v>
      </c>
      <c r="H7" s="26">
        <f t="shared" si="4"/>
        <v>466.51068657719418</v>
      </c>
      <c r="I7" s="26">
        <f t="shared" si="1"/>
        <v>4531.2349170897642</v>
      </c>
      <c r="J7" s="26">
        <f t="shared" si="1"/>
        <v>2780.2312433262296</v>
      </c>
      <c r="K7" s="26">
        <f t="shared" si="5"/>
        <v>277686.27944325097</v>
      </c>
      <c r="L7" s="39">
        <v>400000</v>
      </c>
      <c r="M7" s="39">
        <f t="shared" si="2"/>
        <v>122313.72055674903</v>
      </c>
    </row>
    <row r="8" spans="1:18" ht="15">
      <c r="A8" s="36" t="s">
        <v>45</v>
      </c>
      <c r="B8" s="26">
        <f>-PMT(B4/B6, B7, B3, 0)</f>
        <v>1218.5776934026655</v>
      </c>
      <c r="E8" s="3">
        <v>6</v>
      </c>
      <c r="F8" s="26">
        <f t="shared" si="3"/>
        <v>1218.5776934026655</v>
      </c>
      <c r="G8" s="26">
        <f t="shared" si="0"/>
        <v>750.80354038265818</v>
      </c>
      <c r="H8" s="26">
        <f t="shared" si="4"/>
        <v>467.77415302000736</v>
      </c>
      <c r="I8" s="26">
        <f t="shared" si="1"/>
        <v>5282.0384574724221</v>
      </c>
      <c r="J8" s="26">
        <f t="shared" si="1"/>
        <v>3248.0053963462369</v>
      </c>
      <c r="K8" s="26">
        <f t="shared" si="5"/>
        <v>277219.76875667379</v>
      </c>
      <c r="L8" s="39">
        <v>400000</v>
      </c>
      <c r="M8" s="39">
        <f t="shared" si="2"/>
        <v>122780.23124332621</v>
      </c>
    </row>
    <row r="9" spans="1:18" ht="15">
      <c r="A9" s="36" t="s">
        <v>46</v>
      </c>
      <c r="B9" s="26">
        <f>B8*B7</f>
        <v>438687.96962495957</v>
      </c>
      <c r="E9" s="3">
        <v>7</v>
      </c>
      <c r="F9" s="26">
        <f t="shared" si="3"/>
        <v>1218.5776934026655</v>
      </c>
      <c r="G9" s="26">
        <f t="shared" si="0"/>
        <v>749.53665205156233</v>
      </c>
      <c r="H9" s="26">
        <f t="shared" si="4"/>
        <v>469.04104135110322</v>
      </c>
      <c r="I9" s="26">
        <f t="shared" si="1"/>
        <v>6031.5751095239848</v>
      </c>
      <c r="J9" s="26">
        <f t="shared" si="1"/>
        <v>3717.04643769734</v>
      </c>
      <c r="K9" s="26">
        <f t="shared" si="5"/>
        <v>276751.99460365379</v>
      </c>
      <c r="L9" s="39">
        <v>400000</v>
      </c>
      <c r="M9" s="39">
        <f t="shared" si="2"/>
        <v>123248.00539634621</v>
      </c>
    </row>
    <row r="10" spans="1:18" ht="15">
      <c r="A10" s="36" t="s">
        <v>47</v>
      </c>
      <c r="B10" s="41">
        <f>B9-B3</f>
        <v>158687.96962495957</v>
      </c>
      <c r="E10" s="3">
        <v>8</v>
      </c>
      <c r="F10" s="26">
        <f t="shared" si="3"/>
        <v>1218.5776934026655</v>
      </c>
      <c r="G10" s="26">
        <f t="shared" si="0"/>
        <v>748.26633256456978</v>
      </c>
      <c r="H10" s="26">
        <f t="shared" si="4"/>
        <v>470.31136083809577</v>
      </c>
      <c r="I10" s="26">
        <f t="shared" si="1"/>
        <v>6779.8414420885547</v>
      </c>
      <c r="J10" s="26">
        <f t="shared" si="1"/>
        <v>4187.3577985354359</v>
      </c>
      <c r="K10" s="26">
        <f t="shared" si="5"/>
        <v>276282.95356230269</v>
      </c>
      <c r="L10" s="39">
        <v>400000</v>
      </c>
      <c r="M10" s="39">
        <f t="shared" si="2"/>
        <v>123717.04643769731</v>
      </c>
    </row>
    <row r="11" spans="1:18">
      <c r="E11" s="3">
        <v>9</v>
      </c>
      <c r="F11" s="26">
        <f t="shared" si="3"/>
        <v>1218.5776934026655</v>
      </c>
      <c r="G11" s="26">
        <f t="shared" si="0"/>
        <v>746.99257262896651</v>
      </c>
      <c r="H11" s="26">
        <f t="shared" si="4"/>
        <v>471.58512077369903</v>
      </c>
      <c r="I11" s="26">
        <f t="shared" si="1"/>
        <v>7526.8340147175213</v>
      </c>
      <c r="J11" s="26">
        <f t="shared" si="1"/>
        <v>4658.9429193091346</v>
      </c>
      <c r="K11" s="26">
        <f t="shared" si="5"/>
        <v>275812.64220146457</v>
      </c>
      <c r="L11" s="39">
        <v>400000</v>
      </c>
      <c r="M11" s="39">
        <f t="shared" si="2"/>
        <v>124187.35779853543</v>
      </c>
    </row>
    <row r="12" spans="1:18">
      <c r="E12" s="3">
        <v>10</v>
      </c>
      <c r="F12" s="26">
        <f t="shared" si="3"/>
        <v>1218.5776934026655</v>
      </c>
      <c r="G12" s="26">
        <f t="shared" si="0"/>
        <v>745.71536292687108</v>
      </c>
      <c r="H12" s="26">
        <f t="shared" si="4"/>
        <v>472.86233047579447</v>
      </c>
      <c r="I12" s="26">
        <f t="shared" si="1"/>
        <v>8272.5493776443927</v>
      </c>
      <c r="J12" s="26">
        <f t="shared" si="1"/>
        <v>5131.8052497849294</v>
      </c>
      <c r="K12" s="26">
        <f t="shared" si="5"/>
        <v>275341.05708069087</v>
      </c>
      <c r="L12" s="39">
        <v>400000</v>
      </c>
      <c r="M12" s="39">
        <f t="shared" si="2"/>
        <v>124658.94291930913</v>
      </c>
    </row>
    <row r="13" spans="1:18">
      <c r="B13" s="26"/>
      <c r="E13" s="3">
        <v>11</v>
      </c>
      <c r="F13" s="26">
        <f t="shared" si="3"/>
        <v>1218.5776934026655</v>
      </c>
      <c r="G13" s="26">
        <f t="shared" si="0"/>
        <v>744.43469411516571</v>
      </c>
      <c r="H13" s="26">
        <f t="shared" si="4"/>
        <v>474.14299928749983</v>
      </c>
      <c r="I13" s="26">
        <f t="shared" si="1"/>
        <v>9016.984071759558</v>
      </c>
      <c r="J13" s="26">
        <f t="shared" si="1"/>
        <v>5605.9482490724295</v>
      </c>
      <c r="K13" s="26">
        <f t="shared" si="5"/>
        <v>274868.19475021504</v>
      </c>
      <c r="L13" s="39">
        <v>400000</v>
      </c>
      <c r="M13" s="39">
        <f t="shared" si="2"/>
        <v>125131.80524978496</v>
      </c>
      <c r="O13" s="42" t="s">
        <v>9</v>
      </c>
      <c r="Q13" s="3" t="s">
        <v>7</v>
      </c>
      <c r="R13" s="3" t="s">
        <v>10</v>
      </c>
    </row>
    <row r="14" spans="1:18">
      <c r="E14" s="3">
        <v>12</v>
      </c>
      <c r="F14" s="26">
        <f t="shared" si="3"/>
        <v>1218.5776934026655</v>
      </c>
      <c r="G14" s="26">
        <f t="shared" si="0"/>
        <v>743.15055682542868</v>
      </c>
      <c r="H14" s="26">
        <f t="shared" si="4"/>
        <v>475.42713657723687</v>
      </c>
      <c r="I14" s="26">
        <f t="shared" si="1"/>
        <v>9760.1346285849868</v>
      </c>
      <c r="J14" s="26">
        <f t="shared" si="1"/>
        <v>6081.375385649666</v>
      </c>
      <c r="K14" s="26">
        <f t="shared" si="5"/>
        <v>274394.05175092752</v>
      </c>
      <c r="L14" s="39">
        <v>400000</v>
      </c>
      <c r="M14" s="39">
        <f t="shared" si="2"/>
        <v>125605.94824907248</v>
      </c>
      <c r="O14" s="3">
        <v>1</v>
      </c>
      <c r="P14" s="26">
        <f>I13</f>
        <v>9016.984071759558</v>
      </c>
      <c r="Q14" s="26">
        <f>J13</f>
        <v>5605.9482490724295</v>
      </c>
      <c r="R14" s="26">
        <f>Q14</f>
        <v>5605.9482490724295</v>
      </c>
    </row>
    <row r="15" spans="1:18">
      <c r="E15" s="3">
        <v>13</v>
      </c>
      <c r="F15" s="26">
        <f t="shared" si="3"/>
        <v>1218.5776934026655</v>
      </c>
      <c r="G15" s="26">
        <f t="shared" si="0"/>
        <v>741.86294166386529</v>
      </c>
      <c r="H15" s="26">
        <f t="shared" si="4"/>
        <v>476.71475173880026</v>
      </c>
      <c r="I15" s="26">
        <f t="shared" si="1"/>
        <v>10501.997570248852</v>
      </c>
      <c r="J15" s="26">
        <f t="shared" si="1"/>
        <v>6558.0901373884662</v>
      </c>
      <c r="K15" s="26">
        <f t="shared" si="5"/>
        <v>273918.62461435026</v>
      </c>
      <c r="L15" s="39">
        <v>400000</v>
      </c>
      <c r="M15" s="39">
        <f t="shared" si="2"/>
        <v>126081.37538564974</v>
      </c>
      <c r="O15" s="3">
        <v>2</v>
      </c>
      <c r="P15" s="26">
        <f>I25</f>
        <v>17849.036253495029</v>
      </c>
      <c r="Q15" s="26">
        <f>J25</f>
        <v>11396.828388168942</v>
      </c>
      <c r="R15" s="26">
        <f>Q15-Q14</f>
        <v>5790.8801390965127</v>
      </c>
    </row>
    <row r="16" spans="1:18">
      <c r="E16" s="3">
        <v>14</v>
      </c>
      <c r="F16" s="26">
        <f t="shared" si="3"/>
        <v>1218.5776934026655</v>
      </c>
      <c r="G16" s="26">
        <f t="shared" si="0"/>
        <v>740.57183921123931</v>
      </c>
      <c r="H16" s="26">
        <f t="shared" si="4"/>
        <v>478.00585419142624</v>
      </c>
      <c r="I16" s="26">
        <f t="shared" si="1"/>
        <v>11242.569409460091</v>
      </c>
      <c r="J16" s="26">
        <f t="shared" si="1"/>
        <v>7036.0959915798921</v>
      </c>
      <c r="K16" s="26">
        <f t="shared" si="5"/>
        <v>273441.90986261144</v>
      </c>
      <c r="L16" s="39">
        <v>400000</v>
      </c>
      <c r="M16" s="39">
        <f t="shared" si="2"/>
        <v>126558.09013738856</v>
      </c>
      <c r="O16" s="3">
        <v>3</v>
      </c>
      <c r="P16" s="26">
        <f>I37</f>
        <v>26490.055917368201</v>
      </c>
      <c r="Q16" s="26">
        <f>J37</f>
        <v>17378.741045127754</v>
      </c>
      <c r="R16" s="26">
        <f t="shared" ref="R16:R43" si="6">Q16-Q15</f>
        <v>5981.9126569588116</v>
      </c>
    </row>
    <row r="17" spans="1:18">
      <c r="E17" s="3">
        <v>15</v>
      </c>
      <c r="F17" s="26">
        <f t="shared" si="3"/>
        <v>1218.5776934026655</v>
      </c>
      <c r="G17" s="26">
        <f t="shared" si="0"/>
        <v>739.27724002280422</v>
      </c>
      <c r="H17" s="26">
        <f t="shared" si="4"/>
        <v>479.30045337986132</v>
      </c>
      <c r="I17" s="26">
        <f t="shared" si="1"/>
        <v>11981.846649482895</v>
      </c>
      <c r="J17" s="26">
        <f t="shared" si="1"/>
        <v>7515.3964449597534</v>
      </c>
      <c r="K17" s="26">
        <f t="shared" si="5"/>
        <v>272963.90400842001</v>
      </c>
      <c r="L17" s="39">
        <v>400000</v>
      </c>
      <c r="M17" s="39">
        <f t="shared" si="2"/>
        <v>127036.09599157999</v>
      </c>
      <c r="O17" s="3">
        <v>4</v>
      </c>
      <c r="P17" s="26">
        <f>I49</f>
        <v>34933.741184907383</v>
      </c>
      <c r="Q17" s="26">
        <f>J49</f>
        <v>23557.988098420567</v>
      </c>
      <c r="R17" s="26">
        <f t="shared" si="6"/>
        <v>6179.2470532928128</v>
      </c>
    </row>
    <row r="18" spans="1:18">
      <c r="A18" s="43"/>
      <c r="E18" s="3">
        <v>16</v>
      </c>
      <c r="F18" s="26">
        <f t="shared" si="3"/>
        <v>1218.5776934026655</v>
      </c>
      <c r="G18" s="26">
        <f t="shared" si="0"/>
        <v>737.97913462823374</v>
      </c>
      <c r="H18" s="26">
        <f t="shared" si="4"/>
        <v>480.59855877443181</v>
      </c>
      <c r="I18" s="26">
        <f t="shared" si="1"/>
        <v>12719.82578411113</v>
      </c>
      <c r="J18" s="26">
        <f t="shared" si="1"/>
        <v>7995.995003734185</v>
      </c>
      <c r="K18" s="26">
        <f t="shared" si="5"/>
        <v>272484.60355504014</v>
      </c>
      <c r="L18" s="39">
        <v>400000</v>
      </c>
      <c r="M18" s="39">
        <f t="shared" si="2"/>
        <v>127515.39644495986</v>
      </c>
      <c r="O18" s="3">
        <v>5</v>
      </c>
      <c r="P18" s="26">
        <f>I61</f>
        <v>43173.58228804847</v>
      </c>
      <c r="Q18" s="26">
        <f>J61</f>
        <v>29941.079316111482</v>
      </c>
      <c r="R18" s="26">
        <f t="shared" si="6"/>
        <v>6383.0912176909151</v>
      </c>
    </row>
    <row r="19" spans="1:18">
      <c r="E19" s="3">
        <v>17</v>
      </c>
      <c r="F19" s="26">
        <f t="shared" si="3"/>
        <v>1218.5776934026655</v>
      </c>
      <c r="G19" s="26">
        <f t="shared" si="0"/>
        <v>736.6775135315529</v>
      </c>
      <c r="H19" s="26">
        <f t="shared" si="4"/>
        <v>481.90017987111264</v>
      </c>
      <c r="I19" s="26">
        <f t="shared" ref="I19:J34" si="7">I18+G19</f>
        <v>13456.503297642683</v>
      </c>
      <c r="J19" s="26">
        <f t="shared" si="7"/>
        <v>8477.8951836052984</v>
      </c>
      <c r="K19" s="26">
        <f t="shared" si="5"/>
        <v>272004.00499626569</v>
      </c>
      <c r="L19" s="39">
        <v>400000</v>
      </c>
      <c r="M19" s="39">
        <f t="shared" si="2"/>
        <v>127995.99500373431</v>
      </c>
      <c r="O19" s="3">
        <v>6</v>
      </c>
      <c r="P19" s="26">
        <f>I73</f>
        <v>51202.85471116667</v>
      </c>
      <c r="Q19" s="26">
        <f>J73</f>
        <v>36534.739213825262</v>
      </c>
      <c r="R19" s="26">
        <f t="shared" si="6"/>
        <v>6593.6598977137801</v>
      </c>
    </row>
    <row r="20" spans="1:18">
      <c r="B20" s="26"/>
      <c r="E20" s="3">
        <v>18</v>
      </c>
      <c r="F20" s="26">
        <f t="shared" si="3"/>
        <v>1218.5776934026655</v>
      </c>
      <c r="G20" s="26">
        <f t="shared" si="0"/>
        <v>735.37236721106865</v>
      </c>
      <c r="H20" s="26">
        <f t="shared" si="4"/>
        <v>483.2053261915969</v>
      </c>
      <c r="I20" s="26">
        <f t="shared" si="7"/>
        <v>14191.875664853751</v>
      </c>
      <c r="J20" s="26">
        <f t="shared" si="7"/>
        <v>8961.1005097968955</v>
      </c>
      <c r="K20" s="26">
        <f t="shared" si="5"/>
        <v>271522.10481639457</v>
      </c>
      <c r="L20" s="39">
        <v>400000</v>
      </c>
      <c r="M20" s="39">
        <f t="shared" si="2"/>
        <v>128477.89518360543</v>
      </c>
      <c r="O20" s="3">
        <v>7</v>
      </c>
      <c r="P20" s="26">
        <f>I85</f>
        <v>59014.612106874134</v>
      </c>
      <c r="Q20" s="26">
        <f>J85</f>
        <v>43345.914138949782</v>
      </c>
      <c r="R20" s="26">
        <f t="shared" si="6"/>
        <v>6811.1749251245201</v>
      </c>
    </row>
    <row r="21" spans="1:18">
      <c r="E21" s="3">
        <v>19</v>
      </c>
      <c r="F21" s="26">
        <f t="shared" si="3"/>
        <v>1218.5776934026655</v>
      </c>
      <c r="G21" s="26">
        <f t="shared" si="0"/>
        <v>734.06368611929963</v>
      </c>
      <c r="H21" s="26">
        <f t="shared" si="4"/>
        <v>484.51400728336591</v>
      </c>
      <c r="I21" s="26">
        <f t="shared" si="7"/>
        <v>14925.939350973051</v>
      </c>
      <c r="J21" s="26">
        <f t="shared" si="7"/>
        <v>9445.6145170802611</v>
      </c>
      <c r="K21" s="26">
        <f t="shared" si="5"/>
        <v>271038.89949020295</v>
      </c>
      <c r="L21" s="39">
        <v>400000</v>
      </c>
      <c r="M21" s="39">
        <f t="shared" si="2"/>
        <v>128961.10050979705</v>
      </c>
      <c r="O21" s="3">
        <v>8</v>
      </c>
      <c r="P21" s="26">
        <f>I97</f>
        <v>66601.678978120151</v>
      </c>
      <c r="Q21" s="26">
        <f>J97</f>
        <v>50381.779588535755</v>
      </c>
      <c r="R21" s="26">
        <f t="shared" si="6"/>
        <v>7035.8654495859737</v>
      </c>
    </row>
    <row r="22" spans="1:18">
      <c r="E22" s="3">
        <v>20</v>
      </c>
      <c r="F22" s="26">
        <f t="shared" si="3"/>
        <v>1218.5776934026655</v>
      </c>
      <c r="G22" s="26">
        <f t="shared" si="0"/>
        <v>732.75146068290724</v>
      </c>
      <c r="H22" s="26">
        <f t="shared" si="4"/>
        <v>485.82623271975831</v>
      </c>
      <c r="I22" s="26">
        <f t="shared" si="7"/>
        <v>15658.690811655957</v>
      </c>
      <c r="J22" s="26">
        <f t="shared" si="7"/>
        <v>9931.4407498000201</v>
      </c>
      <c r="K22" s="26">
        <f t="shared" si="5"/>
        <v>270554.38548291958</v>
      </c>
      <c r="L22" s="39">
        <v>400000</v>
      </c>
      <c r="M22" s="39">
        <f t="shared" si="2"/>
        <v>129445.61451708042</v>
      </c>
      <c r="O22" s="3">
        <v>9</v>
      </c>
      <c r="P22" s="26">
        <f>I109</f>
        <v>73956.643118884778</v>
      </c>
      <c r="Q22" s="26">
        <f>J109</f>
        <v>57649.747768603127</v>
      </c>
      <c r="R22" s="26">
        <f t="shared" si="6"/>
        <v>7267.9681800673716</v>
      </c>
    </row>
    <row r="23" spans="1:18">
      <c r="E23" s="3">
        <v>21</v>
      </c>
      <c r="F23" s="26">
        <f t="shared" si="3"/>
        <v>1218.5776934026655</v>
      </c>
      <c r="G23" s="26">
        <f t="shared" si="0"/>
        <v>731.43568130262452</v>
      </c>
      <c r="H23" s="26">
        <f t="shared" si="4"/>
        <v>487.14201210004103</v>
      </c>
      <c r="I23" s="26">
        <f t="shared" si="7"/>
        <v>16390.126492958581</v>
      </c>
      <c r="J23" s="26">
        <f t="shared" si="7"/>
        <v>10418.582761900061</v>
      </c>
      <c r="K23" s="26">
        <f t="shared" si="5"/>
        <v>270068.55925019982</v>
      </c>
      <c r="L23" s="39">
        <v>400000</v>
      </c>
      <c r="M23" s="39">
        <f t="shared" si="2"/>
        <v>129931.44074980018</v>
      </c>
      <c r="O23" s="3">
        <v>10</v>
      </c>
      <c r="P23" s="26">
        <f>I121</f>
        <v>81071.847805502228</v>
      </c>
      <c r="Q23" s="26">
        <f>J121</f>
        <v>65157.475402817639</v>
      </c>
      <c r="R23" s="26">
        <f t="shared" si="6"/>
        <v>7507.7276342145124</v>
      </c>
    </row>
    <row r="24" spans="1:18">
      <c r="E24" s="3">
        <v>22</v>
      </c>
      <c r="F24" s="26">
        <f t="shared" si="3"/>
        <v>1218.5776934026655</v>
      </c>
      <c r="G24" s="26">
        <f t="shared" si="0"/>
        <v>730.11633835318696</v>
      </c>
      <c r="H24" s="26">
        <f t="shared" si="4"/>
        <v>488.46135504947858</v>
      </c>
      <c r="I24" s="26">
        <f t="shared" si="7"/>
        <v>17120.242831311767</v>
      </c>
      <c r="J24" s="26">
        <f t="shared" si="7"/>
        <v>10907.044116949539</v>
      </c>
      <c r="K24" s="26">
        <f t="shared" si="5"/>
        <v>269581.41723809979</v>
      </c>
      <c r="L24" s="39">
        <v>400000</v>
      </c>
      <c r="M24" s="39">
        <f t="shared" si="2"/>
        <v>130418.58276190021</v>
      </c>
      <c r="O24" s="3">
        <v>11</v>
      </c>
      <c r="P24" s="26">
        <f>I133</f>
        <v>87939.383730387723</v>
      </c>
      <c r="Q24" s="26">
        <f>J133</f>
        <v>72912.871798764128</v>
      </c>
      <c r="R24" s="26">
        <f t="shared" si="6"/>
        <v>7755.3963959464891</v>
      </c>
    </row>
    <row r="25" spans="1:18">
      <c r="E25" s="3">
        <v>23</v>
      </c>
      <c r="F25" s="26">
        <f t="shared" si="3"/>
        <v>1218.5776934026655</v>
      </c>
      <c r="G25" s="26">
        <f t="shared" si="0"/>
        <v>728.79342218326133</v>
      </c>
      <c r="H25" s="26">
        <f t="shared" si="4"/>
        <v>489.78427121940422</v>
      </c>
      <c r="I25" s="26">
        <f t="shared" si="7"/>
        <v>17849.036253495029</v>
      </c>
      <c r="J25" s="26">
        <f t="shared" si="7"/>
        <v>11396.828388168942</v>
      </c>
      <c r="K25" s="26">
        <f t="shared" si="5"/>
        <v>269092.95588305034</v>
      </c>
      <c r="L25" s="39">
        <v>400000</v>
      </c>
      <c r="M25" s="39">
        <f t="shared" si="2"/>
        <v>130907.04411694966</v>
      </c>
      <c r="O25" s="3">
        <v>12</v>
      </c>
      <c r="P25" s="26">
        <f>I145</f>
        <v>94551.080669669725</v>
      </c>
      <c r="Q25" s="26">
        <f>J145</f>
        <v>80924.107180314124</v>
      </c>
      <c r="R25" s="26">
        <f t="shared" si="6"/>
        <v>8011.2353815499955</v>
      </c>
    </row>
    <row r="26" spans="1:18">
      <c r="E26" s="3">
        <v>24</v>
      </c>
      <c r="F26" s="26">
        <f t="shared" si="3"/>
        <v>1218.5776934026655</v>
      </c>
      <c r="G26" s="26">
        <f t="shared" si="0"/>
        <v>727.46692311537549</v>
      </c>
      <c r="H26" s="26">
        <f t="shared" si="4"/>
        <v>491.11077028729005</v>
      </c>
      <c r="I26" s="26">
        <f t="shared" si="7"/>
        <v>18576.503176610404</v>
      </c>
      <c r="J26" s="26">
        <f t="shared" si="7"/>
        <v>11887.939158456233</v>
      </c>
      <c r="K26" s="26">
        <f t="shared" si="5"/>
        <v>268603.17161183094</v>
      </c>
      <c r="L26" s="39">
        <v>400000</v>
      </c>
      <c r="M26" s="39">
        <f t="shared" si="2"/>
        <v>131396.82838816906</v>
      </c>
      <c r="O26" s="3">
        <v>13</v>
      </c>
      <c r="P26" s="26">
        <f>I157</f>
        <v>100898.49887595004</v>
      </c>
      <c r="Q26" s="26">
        <f>J157</f>
        <v>89199.621294865792</v>
      </c>
      <c r="R26" s="26">
        <f t="shared" si="6"/>
        <v>8275.5141145516682</v>
      </c>
    </row>
    <row r="27" spans="1:18">
      <c r="E27" s="3">
        <v>25</v>
      </c>
      <c r="F27" s="26">
        <f t="shared" si="3"/>
        <v>1218.5776934026655</v>
      </c>
      <c r="G27" s="26">
        <f t="shared" si="0"/>
        <v>726.13683144584741</v>
      </c>
      <c r="H27" s="26">
        <f t="shared" si="4"/>
        <v>492.44086195681814</v>
      </c>
      <c r="I27" s="26">
        <f t="shared" si="7"/>
        <v>19302.640008056253</v>
      </c>
      <c r="J27" s="26">
        <f t="shared" si="7"/>
        <v>12380.380020413051</v>
      </c>
      <c r="K27" s="26">
        <f t="shared" si="5"/>
        <v>268112.06084154366</v>
      </c>
      <c r="L27" s="39">
        <v>400000</v>
      </c>
      <c r="M27" s="39">
        <f t="shared" si="2"/>
        <v>131887.93915845634</v>
      </c>
      <c r="O27" s="3">
        <v>14</v>
      </c>
      <c r="P27" s="26">
        <f>I169</f>
        <v>106972.92018712379</v>
      </c>
      <c r="Q27" s="26">
        <f>J169</f>
        <v>97748.132304524028</v>
      </c>
      <c r="R27" s="26">
        <f t="shared" si="6"/>
        <v>8548.5110096582357</v>
      </c>
    </row>
    <row r="28" spans="1:18">
      <c r="E28" s="3">
        <v>26</v>
      </c>
      <c r="F28" s="26">
        <f t="shared" si="3"/>
        <v>1218.5776934026655</v>
      </c>
      <c r="G28" s="26">
        <f t="shared" si="0"/>
        <v>724.80313744471448</v>
      </c>
      <c r="H28" s="26">
        <f t="shared" si="4"/>
        <v>493.77455595795107</v>
      </c>
      <c r="I28" s="26">
        <f t="shared" si="7"/>
        <v>20027.443145500965</v>
      </c>
      <c r="J28" s="26">
        <f t="shared" si="7"/>
        <v>12874.154576371002</v>
      </c>
      <c r="K28" s="26">
        <f t="shared" si="5"/>
        <v>267619.61997958686</v>
      </c>
      <c r="L28" s="39">
        <v>400000</v>
      </c>
      <c r="M28" s="39">
        <f t="shared" si="2"/>
        <v>132380.38002041314</v>
      </c>
      <c r="O28" s="3">
        <v>15</v>
      </c>
      <c r="P28" s="26">
        <f>I181</f>
        <v>112765.33884189247</v>
      </c>
      <c r="Q28" s="26">
        <f>J181</f>
        <v>106578.64597058733</v>
      </c>
      <c r="R28" s="26">
        <f t="shared" si="6"/>
        <v>8830.5136660632998</v>
      </c>
    </row>
    <row r="29" spans="1:18">
      <c r="E29" s="3">
        <v>27</v>
      </c>
      <c r="F29" s="26">
        <f t="shared" si="3"/>
        <v>1218.5776934026655</v>
      </c>
      <c r="G29" s="26">
        <f t="shared" si="0"/>
        <v>723.46583135566175</v>
      </c>
      <c r="H29" s="26">
        <f t="shared" si="4"/>
        <v>495.1118620470038</v>
      </c>
      <c r="I29" s="26">
        <f t="shared" si="7"/>
        <v>20750.908976856626</v>
      </c>
      <c r="J29" s="26">
        <f t="shared" si="7"/>
        <v>13369.266438418006</v>
      </c>
      <c r="K29" s="26">
        <f t="shared" si="5"/>
        <v>267125.84542362893</v>
      </c>
      <c r="L29" s="39">
        <v>400000</v>
      </c>
      <c r="M29" s="39">
        <f t="shared" si="2"/>
        <v>132874.15457637107</v>
      </c>
      <c r="O29" s="3">
        <v>16</v>
      </c>
      <c r="P29" s="26">
        <f>I193</f>
        <v>118266.45199229463</v>
      </c>
      <c r="Q29" s="26">
        <f>J193</f>
        <v>115700.46514101715</v>
      </c>
      <c r="R29" s="26">
        <f t="shared" si="6"/>
        <v>9121.8191704298224</v>
      </c>
    </row>
    <row r="30" spans="1:18">
      <c r="E30" s="3">
        <v>28</v>
      </c>
      <c r="F30" s="26">
        <f t="shared" si="3"/>
        <v>1218.5776934026655</v>
      </c>
      <c r="G30" s="26">
        <f t="shared" si="0"/>
        <v>722.12490339595104</v>
      </c>
      <c r="H30" s="26">
        <f t="shared" si="4"/>
        <v>496.45279000671451</v>
      </c>
      <c r="I30" s="26">
        <f t="shared" si="7"/>
        <v>21473.033880252577</v>
      </c>
      <c r="J30" s="26">
        <f t="shared" si="7"/>
        <v>13865.719228424721</v>
      </c>
      <c r="K30" s="26">
        <f t="shared" si="5"/>
        <v>266630.73356158193</v>
      </c>
      <c r="L30" s="39">
        <v>400000</v>
      </c>
      <c r="M30" s="39">
        <f t="shared" si="2"/>
        <v>133369.26643841807</v>
      </c>
      <c r="O30" s="3">
        <v>17</v>
      </c>
      <c r="P30" s="26">
        <f>I205</f>
        <v>123466.64990325902</v>
      </c>
      <c r="Q30" s="26">
        <f>J205</f>
        <v>125123.19955088475</v>
      </c>
      <c r="R30" s="26">
        <f t="shared" si="6"/>
        <v>9422.7344098675967</v>
      </c>
    </row>
    <row r="31" spans="1:18">
      <c r="E31" s="3">
        <v>29</v>
      </c>
      <c r="F31" s="26">
        <f t="shared" si="3"/>
        <v>1218.5776934026655</v>
      </c>
      <c r="G31" s="26">
        <f t="shared" si="0"/>
        <v>720.78034375634957</v>
      </c>
      <c r="H31" s="26">
        <f t="shared" si="4"/>
        <v>497.79734964631598</v>
      </c>
      <c r="I31" s="26">
        <f t="shared" si="7"/>
        <v>22193.814224008926</v>
      </c>
      <c r="J31" s="26">
        <f t="shared" si="7"/>
        <v>14363.516578071038</v>
      </c>
      <c r="K31" s="26">
        <f t="shared" si="5"/>
        <v>266134.28077157523</v>
      </c>
      <c r="L31" s="39">
        <v>400000</v>
      </c>
      <c r="M31" s="39">
        <f t="shared" si="2"/>
        <v>133865.71922842477</v>
      </c>
      <c r="O31" s="3">
        <v>18</v>
      </c>
      <c r="P31" s="26">
        <f>I217</f>
        <v>128356.00582885541</v>
      </c>
      <c r="Q31" s="26">
        <f>J217</f>
        <v>134856.77594612032</v>
      </c>
      <c r="R31" s="26">
        <f t="shared" si="6"/>
        <v>9733.5763952355774</v>
      </c>
    </row>
    <row r="32" spans="1:18">
      <c r="E32" s="3">
        <v>30</v>
      </c>
      <c r="F32" s="26">
        <f t="shared" si="3"/>
        <v>1218.5776934026655</v>
      </c>
      <c r="G32" s="26">
        <f t="shared" si="0"/>
        <v>719.43214260105742</v>
      </c>
      <c r="H32" s="26">
        <f t="shared" si="4"/>
        <v>499.14555080160812</v>
      </c>
      <c r="I32" s="26">
        <f t="shared" si="7"/>
        <v>22913.246366609983</v>
      </c>
      <c r="J32" s="26">
        <f t="shared" si="7"/>
        <v>14862.662128872646</v>
      </c>
      <c r="K32" s="26">
        <f t="shared" si="5"/>
        <v>265636.48342192889</v>
      </c>
      <c r="L32" s="39">
        <v>400000</v>
      </c>
      <c r="M32" s="39">
        <f t="shared" si="2"/>
        <v>134363.51657807111</v>
      </c>
      <c r="O32" s="3">
        <v>19</v>
      </c>
      <c r="P32" s="26">
        <f>I229</f>
        <v>132924.26555457833</v>
      </c>
      <c r="Q32" s="26">
        <f>J229</f>
        <v>144911.44854122942</v>
      </c>
      <c r="R32" s="26">
        <f t="shared" si="6"/>
        <v>10054.672595109092</v>
      </c>
    </row>
    <row r="33" spans="5:18">
      <c r="E33" s="3">
        <v>31</v>
      </c>
      <c r="F33" s="26">
        <f t="shared" si="3"/>
        <v>1218.5776934026655</v>
      </c>
      <c r="G33" s="26">
        <f t="shared" si="0"/>
        <v>718.0802900676365</v>
      </c>
      <c r="H33" s="26">
        <f t="shared" si="4"/>
        <v>500.49740333502905</v>
      </c>
      <c r="I33" s="26">
        <f t="shared" si="7"/>
        <v>23631.326656677618</v>
      </c>
      <c r="J33" s="26">
        <f t="shared" si="7"/>
        <v>15363.159532207676</v>
      </c>
      <c r="K33" s="26">
        <f t="shared" si="5"/>
        <v>265137.3378711273</v>
      </c>
      <c r="L33" s="39">
        <v>400000</v>
      </c>
      <c r="M33" s="39">
        <f t="shared" si="2"/>
        <v>134862.6621288727</v>
      </c>
      <c r="O33" s="3">
        <v>20</v>
      </c>
      <c r="P33" s="26">
        <f>I241</f>
        <v>137160.83659464589</v>
      </c>
      <c r="Q33" s="26">
        <f>J241</f>
        <v>155297.80982199384</v>
      </c>
      <c r="R33" s="26">
        <f t="shared" si="6"/>
        <v>10386.361280764424</v>
      </c>
    </row>
    <row r="34" spans="5:18">
      <c r="E34" s="3">
        <v>32</v>
      </c>
      <c r="F34" s="26">
        <f t="shared" si="3"/>
        <v>1218.5776934026655</v>
      </c>
      <c r="G34" s="26">
        <f t="shared" si="0"/>
        <v>716.72477626693751</v>
      </c>
      <c r="H34" s="26">
        <f t="shared" si="4"/>
        <v>501.85291713572803</v>
      </c>
      <c r="I34" s="26">
        <f t="shared" si="7"/>
        <v>24348.051432944554</v>
      </c>
      <c r="J34" s="26">
        <f t="shared" si="7"/>
        <v>15865.012449343403</v>
      </c>
      <c r="K34" s="26">
        <f t="shared" si="5"/>
        <v>264636.8404677923</v>
      </c>
      <c r="L34" s="39">
        <v>400000</v>
      </c>
      <c r="M34" s="39">
        <f t="shared" si="2"/>
        <v>135363.1595322077</v>
      </c>
      <c r="O34" s="3">
        <v>21</v>
      </c>
      <c r="P34" s="26">
        <f>I253</f>
        <v>141054.7770329339</v>
      </c>
      <c r="Q34" s="26">
        <f>J253</f>
        <v>166026.80170453785</v>
      </c>
      <c r="R34" s="26">
        <f t="shared" si="6"/>
        <v>10728.991882544011</v>
      </c>
    </row>
    <row r="35" spans="5:18">
      <c r="E35" s="3">
        <v>33</v>
      </c>
      <c r="F35" s="26">
        <f t="shared" si="3"/>
        <v>1218.5776934026655</v>
      </c>
      <c r="G35" s="26">
        <f t="shared" si="0"/>
        <v>715.36559128302815</v>
      </c>
      <c r="H35" s="26">
        <f t="shared" si="4"/>
        <v>503.21210211963739</v>
      </c>
      <c r="I35" s="26">
        <f t="shared" ref="I35:J50" si="8">I34+G35</f>
        <v>25063.417024227583</v>
      </c>
      <c r="J35" s="26">
        <f t="shared" si="8"/>
        <v>16368.224551463041</v>
      </c>
      <c r="K35" s="26">
        <f t="shared" si="5"/>
        <v>264134.98755065654</v>
      </c>
      <c r="L35" s="39">
        <v>400000</v>
      </c>
      <c r="M35" s="39">
        <f t="shared" si="2"/>
        <v>135865.01244934346</v>
      </c>
      <c r="O35" s="3">
        <v>22</v>
      </c>
      <c r="P35" s="26">
        <f>I265</f>
        <v>144594.78399578892</v>
      </c>
      <c r="Q35" s="26">
        <f>J265</f>
        <v>177109.7270625149</v>
      </c>
      <c r="R35" s="26">
        <f t="shared" si="6"/>
        <v>11082.925357977045</v>
      </c>
    </row>
    <row r="36" spans="5:18">
      <c r="E36" s="3">
        <v>34</v>
      </c>
      <c r="F36" s="26">
        <f t="shared" si="3"/>
        <v>1218.5776934026655</v>
      </c>
      <c r="G36" s="26">
        <f t="shared" si="0"/>
        <v>714.00272517312078</v>
      </c>
      <c r="H36" s="26">
        <f t="shared" si="4"/>
        <v>504.57496822954477</v>
      </c>
      <c r="I36" s="26">
        <f t="shared" si="8"/>
        <v>25777.419749400702</v>
      </c>
      <c r="J36" s="26">
        <f t="shared" si="8"/>
        <v>16872.799519692588</v>
      </c>
      <c r="K36" s="26">
        <f t="shared" si="5"/>
        <v>263631.77544853691</v>
      </c>
      <c r="L36" s="39">
        <v>400000</v>
      </c>
      <c r="M36" s="39">
        <f t="shared" si="2"/>
        <v>136368.22455146309</v>
      </c>
      <c r="O36" s="3">
        <v>23</v>
      </c>
      <c r="P36" s="26">
        <f>I277</f>
        <v>147769.18174457643</v>
      </c>
      <c r="Q36" s="26">
        <f>J277</f>
        <v>188558.26163455949</v>
      </c>
      <c r="R36" s="26">
        <f t="shared" si="6"/>
        <v>11448.534572044591</v>
      </c>
    </row>
    <row r="37" spans="5:18">
      <c r="E37" s="3">
        <v>35</v>
      </c>
      <c r="F37" s="26">
        <f t="shared" si="3"/>
        <v>1218.5776934026655</v>
      </c>
      <c r="G37" s="26">
        <f t="shared" si="0"/>
        <v>712.63616796749909</v>
      </c>
      <c r="H37" s="26">
        <f t="shared" si="4"/>
        <v>505.94152543516645</v>
      </c>
      <c r="I37" s="26">
        <f t="shared" si="8"/>
        <v>26490.055917368201</v>
      </c>
      <c r="J37" s="26">
        <f t="shared" si="8"/>
        <v>17378.741045127754</v>
      </c>
      <c r="K37" s="26">
        <f t="shared" si="5"/>
        <v>263127.20048030734</v>
      </c>
      <c r="L37" s="39">
        <v>400000</v>
      </c>
      <c r="M37" s="39">
        <f t="shared" si="2"/>
        <v>136872.79951969266</v>
      </c>
      <c r="O37" s="3">
        <v>24</v>
      </c>
      <c r="P37" s="26">
        <f>I289</f>
        <v>150565.90937542004</v>
      </c>
      <c r="Q37" s="26">
        <f>J289</f>
        <v>200384.46632454786</v>
      </c>
      <c r="R37" s="26">
        <f t="shared" si="6"/>
        <v>11826.204689988372</v>
      </c>
    </row>
    <row r="38" spans="5:18">
      <c r="E38" s="3">
        <v>36</v>
      </c>
      <c r="F38" s="26">
        <f t="shared" si="3"/>
        <v>1218.5776934026655</v>
      </c>
      <c r="G38" s="26">
        <f t="shared" si="0"/>
        <v>711.26590966944536</v>
      </c>
      <c r="H38" s="26">
        <f t="shared" si="4"/>
        <v>507.31178373322018</v>
      </c>
      <c r="I38" s="26">
        <f t="shared" si="8"/>
        <v>27201.321827037646</v>
      </c>
      <c r="J38" s="26">
        <f t="shared" si="8"/>
        <v>17886.052828860975</v>
      </c>
      <c r="K38" s="26">
        <f t="shared" si="5"/>
        <v>262621.25895487214</v>
      </c>
      <c r="L38" s="39">
        <v>400000</v>
      </c>
      <c r="M38" s="39">
        <f t="shared" si="2"/>
        <v>137378.74104512786</v>
      </c>
      <c r="O38" s="3">
        <v>25</v>
      </c>
      <c r="P38" s="26">
        <f>I301</f>
        <v>152972.50811317354</v>
      </c>
      <c r="Q38" s="26">
        <f>J301</f>
        <v>212600.79990762635</v>
      </c>
      <c r="R38" s="26">
        <f t="shared" si="6"/>
        <v>12216.333583078493</v>
      </c>
    </row>
    <row r="39" spans="5:18">
      <c r="E39" s="3">
        <v>37</v>
      </c>
      <c r="F39" s="26">
        <f t="shared" si="3"/>
        <v>1218.5776934026655</v>
      </c>
      <c r="G39" s="26">
        <f t="shared" si="0"/>
        <v>709.89194025516792</v>
      </c>
      <c r="H39" s="26">
        <f t="shared" si="4"/>
        <v>508.68575314749762</v>
      </c>
      <c r="I39" s="26">
        <f t="shared" si="8"/>
        <v>27911.213767292815</v>
      </c>
      <c r="J39" s="26">
        <f t="shared" si="8"/>
        <v>18394.738582008471</v>
      </c>
      <c r="K39" s="26">
        <f t="shared" si="5"/>
        <v>262113.94717113892</v>
      </c>
      <c r="L39" s="39">
        <v>400000</v>
      </c>
      <c r="M39" s="39">
        <f t="shared" si="2"/>
        <v>137886.05282886108</v>
      </c>
      <c r="O39" s="3">
        <v>26</v>
      </c>
      <c r="P39" s="26">
        <f>I313</f>
        <v>154976.10818623952</v>
      </c>
      <c r="Q39" s="26">
        <f>J313</f>
        <v>225220.13215539229</v>
      </c>
      <c r="R39" s="26">
        <f t="shared" si="6"/>
        <v>12619.332247765939</v>
      </c>
    </row>
    <row r="40" spans="5:18">
      <c r="E40" s="3">
        <v>38</v>
      </c>
      <c r="F40" s="26">
        <f t="shared" si="3"/>
        <v>1218.5776934026655</v>
      </c>
      <c r="G40" s="26">
        <f t="shared" si="0"/>
        <v>708.51424967372679</v>
      </c>
      <c r="H40" s="26">
        <f t="shared" si="4"/>
        <v>510.06344372893875</v>
      </c>
      <c r="I40" s="26">
        <f t="shared" si="8"/>
        <v>28619.728016966543</v>
      </c>
      <c r="J40" s="26">
        <f t="shared" si="8"/>
        <v>18904.802025737408</v>
      </c>
      <c r="K40" s="26">
        <f t="shared" si="5"/>
        <v>261605.26141799142</v>
      </c>
      <c r="L40" s="39">
        <v>400000</v>
      </c>
      <c r="M40" s="39">
        <f t="shared" si="2"/>
        <v>138394.73858200858</v>
      </c>
      <c r="O40" s="3">
        <v>27</v>
      </c>
      <c r="P40" s="26">
        <f>I325</f>
        <v>156563.41526840834</v>
      </c>
      <c r="Q40" s="26">
        <f>J325</f>
        <v>238255.75739405549</v>
      </c>
      <c r="R40" s="26">
        <f t="shared" si="6"/>
        <v>13035.625238663197</v>
      </c>
    </row>
    <row r="41" spans="5:18">
      <c r="E41" s="3">
        <v>39</v>
      </c>
      <c r="F41" s="26">
        <f t="shared" si="3"/>
        <v>1218.5776934026655</v>
      </c>
      <c r="G41" s="26">
        <f t="shared" si="0"/>
        <v>707.13282784696094</v>
      </c>
      <c r="H41" s="26">
        <f t="shared" si="4"/>
        <v>511.44486555570461</v>
      </c>
      <c r="I41" s="26">
        <f t="shared" si="8"/>
        <v>29326.860844813506</v>
      </c>
      <c r="J41" s="26">
        <f t="shared" si="8"/>
        <v>19416.246891293114</v>
      </c>
      <c r="K41" s="26">
        <f t="shared" si="5"/>
        <v>261095.1979742625</v>
      </c>
      <c r="L41" s="39">
        <v>400000</v>
      </c>
      <c r="M41" s="39">
        <f t="shared" si="2"/>
        <v>138904.8020257375</v>
      </c>
      <c r="O41" s="3">
        <v>28</v>
      </c>
      <c r="P41" s="26">
        <f>I337</f>
        <v>157720.69647343308</v>
      </c>
      <c r="Q41" s="26">
        <f>J337</f>
        <v>251721.40850986273</v>
      </c>
      <c r="R41" s="26">
        <f t="shared" si="6"/>
        <v>13465.651115807239</v>
      </c>
    </row>
    <row r="42" spans="5:18">
      <c r="E42" s="3">
        <v>40</v>
      </c>
      <c r="F42" s="26">
        <f t="shared" si="3"/>
        <v>1218.5776934026655</v>
      </c>
      <c r="G42" s="26">
        <f t="shared" si="0"/>
        <v>705.74766466941423</v>
      </c>
      <c r="H42" s="26">
        <f t="shared" si="4"/>
        <v>512.83002873325131</v>
      </c>
      <c r="I42" s="26">
        <f t="shared" si="8"/>
        <v>30032.608509482921</v>
      </c>
      <c r="J42" s="26">
        <f t="shared" si="8"/>
        <v>19929.076920026368</v>
      </c>
      <c r="K42" s="26">
        <f t="shared" si="5"/>
        <v>260583.75310870679</v>
      </c>
      <c r="L42" s="39">
        <v>400000</v>
      </c>
      <c r="M42" s="39">
        <f t="shared" si="2"/>
        <v>139416.24689129321</v>
      </c>
      <c r="O42" s="3">
        <v>29</v>
      </c>
      <c r="P42" s="26">
        <f>I349</f>
        <v>158433.76588758675</v>
      </c>
      <c r="Q42" s="26">
        <f>J349</f>
        <v>265631.27141654107</v>
      </c>
      <c r="R42" s="26">
        <f t="shared" si="6"/>
        <v>13909.862906678347</v>
      </c>
    </row>
    <row r="43" spans="5:18">
      <c r="E43" s="3">
        <v>41</v>
      </c>
      <c r="F43" s="26">
        <f t="shared" si="3"/>
        <v>1218.5776934026655</v>
      </c>
      <c r="G43" s="26">
        <f t="shared" si="0"/>
        <v>704.35875000826172</v>
      </c>
      <c r="H43" s="26">
        <f t="shared" si="4"/>
        <v>514.21894339440382</v>
      </c>
      <c r="I43" s="26">
        <f t="shared" si="8"/>
        <v>30736.967259491183</v>
      </c>
      <c r="J43" s="26">
        <f t="shared" si="8"/>
        <v>20443.295863420772</v>
      </c>
      <c r="K43" s="26">
        <f t="shared" si="5"/>
        <v>260070.92307997355</v>
      </c>
      <c r="L43" s="39">
        <v>400000</v>
      </c>
      <c r="M43" s="39">
        <f t="shared" si="2"/>
        <v>139929.07692002645</v>
      </c>
      <c r="O43" s="3">
        <v>30</v>
      </c>
      <c r="P43" s="26">
        <f>I361</f>
        <v>158687.96962495981</v>
      </c>
      <c r="Q43" s="26">
        <f>J361</f>
        <v>280000</v>
      </c>
      <c r="R43" s="26">
        <f t="shared" si="6"/>
        <v>14368.728583458927</v>
      </c>
    </row>
    <row r="44" spans="5:18">
      <c r="E44" s="3">
        <v>42</v>
      </c>
      <c r="F44" s="26">
        <f t="shared" si="3"/>
        <v>1218.5776934026655</v>
      </c>
      <c r="G44" s="26">
        <f t="shared" si="0"/>
        <v>702.96607370323522</v>
      </c>
      <c r="H44" s="26">
        <f t="shared" si="4"/>
        <v>515.61161969943032</v>
      </c>
      <c r="I44" s="26">
        <f t="shared" si="8"/>
        <v>31439.933333194418</v>
      </c>
      <c r="J44" s="26">
        <f t="shared" si="8"/>
        <v>20958.907483120202</v>
      </c>
      <c r="K44" s="26">
        <f t="shared" si="5"/>
        <v>259556.70413657915</v>
      </c>
      <c r="L44" s="39">
        <v>400000</v>
      </c>
      <c r="M44" s="39">
        <f t="shared" si="2"/>
        <v>140443.29586342085</v>
      </c>
    </row>
    <row r="45" spans="5:18">
      <c r="E45" s="3">
        <v>43</v>
      </c>
      <c r="F45" s="26">
        <f t="shared" si="3"/>
        <v>1218.5776934026655</v>
      </c>
      <c r="G45" s="26">
        <f t="shared" si="0"/>
        <v>701.56962556654923</v>
      </c>
      <c r="H45" s="26">
        <f t="shared" si="4"/>
        <v>517.00806783611631</v>
      </c>
      <c r="I45" s="26">
        <f t="shared" si="8"/>
        <v>32141.502958760968</v>
      </c>
      <c r="J45" s="26">
        <f t="shared" si="8"/>
        <v>21475.915550956317</v>
      </c>
      <c r="K45" s="26">
        <f t="shared" si="5"/>
        <v>259041.09251687973</v>
      </c>
      <c r="L45" s="39">
        <v>400000</v>
      </c>
      <c r="M45" s="39">
        <f t="shared" si="2"/>
        <v>140958.90748312027</v>
      </c>
    </row>
    <row r="46" spans="5:18">
      <c r="E46" s="3">
        <v>44</v>
      </c>
      <c r="F46" s="26">
        <f t="shared" si="3"/>
        <v>1218.5776934026655</v>
      </c>
      <c r="G46" s="26">
        <f t="shared" si="0"/>
        <v>700.16939538282645</v>
      </c>
      <c r="H46" s="26">
        <f t="shared" si="4"/>
        <v>518.40829801983909</v>
      </c>
      <c r="I46" s="26">
        <f t="shared" si="8"/>
        <v>32841.672354143797</v>
      </c>
      <c r="J46" s="26">
        <f t="shared" si="8"/>
        <v>21994.323848976157</v>
      </c>
      <c r="K46" s="26">
        <f t="shared" si="5"/>
        <v>258524.08444904361</v>
      </c>
      <c r="L46" s="39">
        <v>400000</v>
      </c>
      <c r="M46" s="39">
        <f t="shared" si="2"/>
        <v>141475.91555095639</v>
      </c>
    </row>
    <row r="47" spans="5:18">
      <c r="E47" s="3">
        <v>45</v>
      </c>
      <c r="F47" s="26">
        <f t="shared" si="3"/>
        <v>1218.5776934026655</v>
      </c>
      <c r="G47" s="26">
        <f t="shared" si="0"/>
        <v>698.76537290902274</v>
      </c>
      <c r="H47" s="26">
        <f t="shared" si="4"/>
        <v>519.8123204936428</v>
      </c>
      <c r="I47" s="26">
        <f t="shared" si="8"/>
        <v>33540.43772705282</v>
      </c>
      <c r="J47" s="26">
        <f t="shared" si="8"/>
        <v>22514.136169469799</v>
      </c>
      <c r="K47" s="26">
        <f t="shared" si="5"/>
        <v>258005.67615102377</v>
      </c>
      <c r="L47" s="39">
        <v>400000</v>
      </c>
      <c r="M47" s="39">
        <f t="shared" si="2"/>
        <v>141994.32384897623</v>
      </c>
    </row>
    <row r="48" spans="5:18">
      <c r="E48" s="3">
        <v>46</v>
      </c>
      <c r="F48" s="26">
        <f t="shared" si="3"/>
        <v>1218.5776934026655</v>
      </c>
      <c r="G48" s="26">
        <f t="shared" si="0"/>
        <v>697.35754787435246</v>
      </c>
      <c r="H48" s="26">
        <f t="shared" si="4"/>
        <v>521.22014552831308</v>
      </c>
      <c r="I48" s="26">
        <f t="shared" si="8"/>
        <v>34237.795274927172</v>
      </c>
      <c r="J48" s="26">
        <f t="shared" si="8"/>
        <v>23035.356314998113</v>
      </c>
      <c r="K48" s="26">
        <f t="shared" si="5"/>
        <v>257485.86383053011</v>
      </c>
      <c r="L48" s="39">
        <v>400000</v>
      </c>
      <c r="M48" s="39">
        <f t="shared" si="2"/>
        <v>142514.13616946989</v>
      </c>
    </row>
    <row r="49" spans="5:13">
      <c r="E49" s="3">
        <v>47</v>
      </c>
      <c r="F49" s="26">
        <f t="shared" si="3"/>
        <v>1218.5776934026655</v>
      </c>
      <c r="G49" s="26">
        <f t="shared" si="0"/>
        <v>695.94590998021317</v>
      </c>
      <c r="H49" s="26">
        <f t="shared" si="4"/>
        <v>522.63178342245237</v>
      </c>
      <c r="I49" s="26">
        <f t="shared" si="8"/>
        <v>34933.741184907383</v>
      </c>
      <c r="J49" s="26">
        <f t="shared" si="8"/>
        <v>23557.988098420567</v>
      </c>
      <c r="K49" s="26">
        <f t="shared" si="5"/>
        <v>256964.64368500179</v>
      </c>
      <c r="L49" s="39">
        <v>400000</v>
      </c>
      <c r="M49" s="39">
        <f t="shared" si="2"/>
        <v>143035.35631499821</v>
      </c>
    </row>
    <row r="50" spans="5:13">
      <c r="E50" s="3">
        <v>48</v>
      </c>
      <c r="F50" s="26">
        <f t="shared" si="3"/>
        <v>1218.5776934026655</v>
      </c>
      <c r="G50" s="26">
        <f t="shared" si="0"/>
        <v>694.53044890011074</v>
      </c>
      <c r="H50" s="26">
        <f t="shared" si="4"/>
        <v>524.0472445025548</v>
      </c>
      <c r="I50" s="26">
        <f t="shared" si="8"/>
        <v>35628.271633807497</v>
      </c>
      <c r="J50" s="26">
        <f t="shared" si="8"/>
        <v>24082.035342923122</v>
      </c>
      <c r="K50" s="26">
        <f t="shared" si="5"/>
        <v>256442.01190157933</v>
      </c>
      <c r="L50" s="39">
        <v>400000</v>
      </c>
      <c r="M50" s="39">
        <f t="shared" si="2"/>
        <v>143557.98809842067</v>
      </c>
    </row>
    <row r="51" spans="5:13">
      <c r="E51" s="3">
        <v>49</v>
      </c>
      <c r="F51" s="26">
        <f t="shared" si="3"/>
        <v>1218.5776934026655</v>
      </c>
      <c r="G51" s="26">
        <f t="shared" si="0"/>
        <v>693.11115427958293</v>
      </c>
      <c r="H51" s="26">
        <f t="shared" si="4"/>
        <v>525.46653912308261</v>
      </c>
      <c r="I51" s="26">
        <f t="shared" ref="I51:J66" si="9">I50+G51</f>
        <v>36321.382788087081</v>
      </c>
      <c r="J51" s="26">
        <f t="shared" si="9"/>
        <v>24607.501882046203</v>
      </c>
      <c r="K51" s="26">
        <f t="shared" si="5"/>
        <v>255917.96465707678</v>
      </c>
      <c r="L51" s="39">
        <v>400000</v>
      </c>
      <c r="M51" s="39">
        <f t="shared" si="2"/>
        <v>144082.03534292322</v>
      </c>
    </row>
    <row r="52" spans="5:13">
      <c r="E52" s="3">
        <v>50</v>
      </c>
      <c r="F52" s="26">
        <f t="shared" si="3"/>
        <v>1218.5776934026655</v>
      </c>
      <c r="G52" s="26">
        <f t="shared" si="0"/>
        <v>691.68801573612461</v>
      </c>
      <c r="H52" s="26">
        <f t="shared" si="4"/>
        <v>526.88967766654093</v>
      </c>
      <c r="I52" s="26">
        <f t="shared" si="9"/>
        <v>37013.070803823204</v>
      </c>
      <c r="J52" s="26">
        <f t="shared" si="9"/>
        <v>25134.391559712745</v>
      </c>
      <c r="K52" s="26">
        <f t="shared" si="5"/>
        <v>255392.49811795368</v>
      </c>
      <c r="L52" s="39">
        <v>400000</v>
      </c>
      <c r="M52" s="39">
        <f t="shared" si="2"/>
        <v>144607.50188204632</v>
      </c>
    </row>
    <row r="53" spans="5:13">
      <c r="E53" s="3">
        <v>51</v>
      </c>
      <c r="F53" s="26">
        <f t="shared" si="3"/>
        <v>1218.5776934026655</v>
      </c>
      <c r="G53" s="26">
        <f t="shared" si="0"/>
        <v>690.26102285911111</v>
      </c>
      <c r="H53" s="26">
        <f t="shared" si="4"/>
        <v>528.31667054355444</v>
      </c>
      <c r="I53" s="26">
        <f t="shared" si="9"/>
        <v>37703.331826682319</v>
      </c>
      <c r="J53" s="26">
        <f t="shared" si="9"/>
        <v>25662.708230256299</v>
      </c>
      <c r="K53" s="26">
        <f t="shared" si="5"/>
        <v>254865.60844028715</v>
      </c>
      <c r="L53" s="39">
        <v>400000</v>
      </c>
      <c r="M53" s="39">
        <f t="shared" si="2"/>
        <v>145134.39155971285</v>
      </c>
    </row>
    <row r="54" spans="5:13">
      <c r="E54" s="3">
        <v>52</v>
      </c>
      <c r="F54" s="26">
        <f t="shared" si="3"/>
        <v>1218.5776934026655</v>
      </c>
      <c r="G54" s="26">
        <f t="shared" si="0"/>
        <v>688.83016520972228</v>
      </c>
      <c r="H54" s="26">
        <f t="shared" si="4"/>
        <v>529.74752819294326</v>
      </c>
      <c r="I54" s="26">
        <f t="shared" si="9"/>
        <v>38392.161991892041</v>
      </c>
      <c r="J54" s="26">
        <f t="shared" si="9"/>
        <v>26192.455758449243</v>
      </c>
      <c r="K54" s="26">
        <f t="shared" si="5"/>
        <v>254337.29176974361</v>
      </c>
      <c r="L54" s="39">
        <v>400000</v>
      </c>
      <c r="M54" s="39">
        <f t="shared" si="2"/>
        <v>145662.70823025639</v>
      </c>
    </row>
    <row r="55" spans="5:13">
      <c r="E55" s="3">
        <v>53</v>
      </c>
      <c r="F55" s="26">
        <f t="shared" si="3"/>
        <v>1218.5776934026655</v>
      </c>
      <c r="G55" s="26">
        <f t="shared" si="0"/>
        <v>687.39543232086646</v>
      </c>
      <c r="H55" s="26">
        <f t="shared" si="4"/>
        <v>531.18226108179908</v>
      </c>
      <c r="I55" s="26">
        <f t="shared" si="9"/>
        <v>39079.557424212908</v>
      </c>
      <c r="J55" s="26">
        <f t="shared" si="9"/>
        <v>26723.638019531041</v>
      </c>
      <c r="K55" s="26">
        <f t="shared" si="5"/>
        <v>253807.54424155067</v>
      </c>
      <c r="L55" s="39">
        <v>400000</v>
      </c>
      <c r="M55" s="39">
        <f t="shared" si="2"/>
        <v>146192.45575844933</v>
      </c>
    </row>
    <row r="56" spans="5:13">
      <c r="E56" s="3">
        <v>54</v>
      </c>
      <c r="F56" s="26">
        <f t="shared" si="3"/>
        <v>1218.5776934026655</v>
      </c>
      <c r="G56" s="26">
        <f t="shared" si="0"/>
        <v>685.95681369710326</v>
      </c>
      <c r="H56" s="26">
        <f t="shared" si="4"/>
        <v>532.62087970556229</v>
      </c>
      <c r="I56" s="26">
        <f t="shared" si="9"/>
        <v>39765.514237910014</v>
      </c>
      <c r="J56" s="26">
        <f t="shared" si="9"/>
        <v>27256.258899236604</v>
      </c>
      <c r="K56" s="26">
        <f t="shared" si="5"/>
        <v>253276.36198046888</v>
      </c>
      <c r="L56" s="39">
        <v>400000</v>
      </c>
      <c r="M56" s="39">
        <f t="shared" si="2"/>
        <v>146723.63801953112</v>
      </c>
    </row>
    <row r="57" spans="5:13">
      <c r="E57" s="3">
        <v>55</v>
      </c>
      <c r="F57" s="26">
        <f t="shared" si="3"/>
        <v>1218.5776934026655</v>
      </c>
      <c r="G57" s="26">
        <f t="shared" si="0"/>
        <v>684.51429881456738</v>
      </c>
      <c r="H57" s="26">
        <f t="shared" si="4"/>
        <v>534.06339458809816</v>
      </c>
      <c r="I57" s="26">
        <f t="shared" si="9"/>
        <v>40450.028536724581</v>
      </c>
      <c r="J57" s="26">
        <f t="shared" si="9"/>
        <v>27790.322293824702</v>
      </c>
      <c r="K57" s="26">
        <f t="shared" si="5"/>
        <v>252743.74110076332</v>
      </c>
      <c r="L57" s="39">
        <v>400000</v>
      </c>
      <c r="M57" s="39">
        <f t="shared" si="2"/>
        <v>147256.25889923668</v>
      </c>
    </row>
    <row r="58" spans="5:13">
      <c r="E58" s="3">
        <v>56</v>
      </c>
      <c r="F58" s="26">
        <f t="shared" si="3"/>
        <v>1218.5776934026655</v>
      </c>
      <c r="G58" s="26">
        <f t="shared" si="0"/>
        <v>683.06787712089124</v>
      </c>
      <c r="H58" s="26">
        <f t="shared" si="4"/>
        <v>535.50981628177431</v>
      </c>
      <c r="I58" s="26">
        <f t="shared" si="9"/>
        <v>41133.096413845473</v>
      </c>
      <c r="J58" s="26">
        <f t="shared" si="9"/>
        <v>28325.832110106476</v>
      </c>
      <c r="K58" s="26">
        <f t="shared" si="5"/>
        <v>252209.67770617522</v>
      </c>
      <c r="L58" s="39">
        <v>400000</v>
      </c>
      <c r="M58" s="39">
        <f t="shared" si="2"/>
        <v>147790.32229382478</v>
      </c>
    </row>
    <row r="59" spans="5:13">
      <c r="E59" s="3">
        <v>57</v>
      </c>
      <c r="F59" s="26">
        <f t="shared" si="3"/>
        <v>1218.5776934026655</v>
      </c>
      <c r="G59" s="26">
        <f t="shared" si="0"/>
        <v>681.61753803512806</v>
      </c>
      <c r="H59" s="26">
        <f t="shared" si="4"/>
        <v>536.96015536753748</v>
      </c>
      <c r="I59" s="26">
        <f t="shared" si="9"/>
        <v>41814.7139518806</v>
      </c>
      <c r="J59" s="26">
        <f t="shared" si="9"/>
        <v>28862.792265474014</v>
      </c>
      <c r="K59" s="26">
        <f t="shared" si="5"/>
        <v>251674.16788989343</v>
      </c>
      <c r="L59" s="39">
        <v>400000</v>
      </c>
      <c r="M59" s="39">
        <f t="shared" si="2"/>
        <v>148325.83211010657</v>
      </c>
    </row>
    <row r="60" spans="5:13">
      <c r="E60" s="3">
        <v>58</v>
      </c>
      <c r="F60" s="26">
        <f t="shared" si="3"/>
        <v>1218.5776934026655</v>
      </c>
      <c r="G60" s="26">
        <f t="shared" si="0"/>
        <v>680.16327094767439</v>
      </c>
      <c r="H60" s="26">
        <f t="shared" si="4"/>
        <v>538.41442245499115</v>
      </c>
      <c r="I60" s="26">
        <f t="shared" si="9"/>
        <v>42494.877222828276</v>
      </c>
      <c r="J60" s="26">
        <f t="shared" si="9"/>
        <v>29401.206687929007</v>
      </c>
      <c r="K60" s="26">
        <f t="shared" si="5"/>
        <v>251137.2077345259</v>
      </c>
      <c r="L60" s="39">
        <v>400000</v>
      </c>
      <c r="M60" s="39">
        <f t="shared" si="2"/>
        <v>148862.7922654741</v>
      </c>
    </row>
    <row r="61" spans="5:13">
      <c r="E61" s="3">
        <v>59</v>
      </c>
      <c r="F61" s="26">
        <f t="shared" si="3"/>
        <v>1218.5776934026655</v>
      </c>
      <c r="G61" s="26">
        <f t="shared" si="0"/>
        <v>678.70506522019207</v>
      </c>
      <c r="H61" s="26">
        <f t="shared" si="4"/>
        <v>539.87262818247348</v>
      </c>
      <c r="I61" s="26">
        <f t="shared" si="9"/>
        <v>43173.58228804847</v>
      </c>
      <c r="J61" s="26">
        <f t="shared" si="9"/>
        <v>29941.079316111482</v>
      </c>
      <c r="K61" s="26">
        <f t="shared" si="5"/>
        <v>250598.79331207092</v>
      </c>
      <c r="L61" s="39">
        <v>400000</v>
      </c>
      <c r="M61" s="39">
        <f t="shared" si="2"/>
        <v>149401.20668792908</v>
      </c>
    </row>
    <row r="62" spans="5:13">
      <c r="E62" s="3">
        <v>60</v>
      </c>
      <c r="F62" s="26">
        <f t="shared" si="3"/>
        <v>1218.5776934026655</v>
      </c>
      <c r="G62" s="26">
        <f t="shared" si="0"/>
        <v>677.24291018553129</v>
      </c>
      <c r="H62" s="26">
        <f t="shared" si="4"/>
        <v>541.33478321713426</v>
      </c>
      <c r="I62" s="26">
        <f t="shared" si="9"/>
        <v>43850.825198234001</v>
      </c>
      <c r="J62" s="26">
        <f t="shared" si="9"/>
        <v>30482.414099328616</v>
      </c>
      <c r="K62" s="26">
        <f t="shared" si="5"/>
        <v>250058.92068388846</v>
      </c>
      <c r="L62" s="39">
        <v>400000</v>
      </c>
      <c r="M62" s="39">
        <f t="shared" si="2"/>
        <v>149941.07931611154</v>
      </c>
    </row>
    <row r="63" spans="5:13">
      <c r="E63" s="3">
        <v>61</v>
      </c>
      <c r="F63" s="26">
        <f t="shared" si="3"/>
        <v>1218.5776934026655</v>
      </c>
      <c r="G63" s="26">
        <f t="shared" si="0"/>
        <v>675.77679514765146</v>
      </c>
      <c r="H63" s="26">
        <f t="shared" si="4"/>
        <v>542.80089825501409</v>
      </c>
      <c r="I63" s="26">
        <f t="shared" si="9"/>
        <v>44526.60199338165</v>
      </c>
      <c r="J63" s="26">
        <f t="shared" si="9"/>
        <v>31025.214997583629</v>
      </c>
      <c r="K63" s="26">
        <f t="shared" si="5"/>
        <v>249517.58590067131</v>
      </c>
      <c r="L63" s="39">
        <v>400000</v>
      </c>
      <c r="M63" s="39">
        <f t="shared" si="2"/>
        <v>150482.41409932869</v>
      </c>
    </row>
    <row r="64" spans="5:13">
      <c r="E64" s="3">
        <v>62</v>
      </c>
      <c r="F64" s="26">
        <f t="shared" si="3"/>
        <v>1218.5776934026655</v>
      </c>
      <c r="G64" s="26">
        <f t="shared" si="0"/>
        <v>674.30670938154412</v>
      </c>
      <c r="H64" s="26">
        <f t="shared" si="4"/>
        <v>544.27098402112142</v>
      </c>
      <c r="I64" s="26">
        <f t="shared" si="9"/>
        <v>45200.90870276319</v>
      </c>
      <c r="J64" s="26">
        <f t="shared" si="9"/>
        <v>31569.48598160475</v>
      </c>
      <c r="K64" s="26">
        <f t="shared" si="5"/>
        <v>248974.78500241629</v>
      </c>
      <c r="L64" s="39">
        <v>400000</v>
      </c>
      <c r="M64" s="39">
        <f t="shared" si="2"/>
        <v>151025.21499758371</v>
      </c>
    </row>
    <row r="65" spans="5:13">
      <c r="E65" s="3">
        <v>63</v>
      </c>
      <c r="F65" s="26">
        <f t="shared" si="3"/>
        <v>1218.5776934026655</v>
      </c>
      <c r="G65" s="26">
        <f t="shared" si="0"/>
        <v>672.83264213315363</v>
      </c>
      <c r="H65" s="26">
        <f t="shared" si="4"/>
        <v>545.74505126951192</v>
      </c>
      <c r="I65" s="26">
        <f t="shared" si="9"/>
        <v>45873.741344896342</v>
      </c>
      <c r="J65" s="26">
        <f t="shared" si="9"/>
        <v>32115.231032874261</v>
      </c>
      <c r="K65" s="26">
        <f t="shared" si="5"/>
        <v>248430.51401839516</v>
      </c>
      <c r="L65" s="39">
        <v>400000</v>
      </c>
      <c r="M65" s="39">
        <f t="shared" si="2"/>
        <v>151569.48598160484</v>
      </c>
    </row>
    <row r="66" spans="5:13">
      <c r="E66" s="3">
        <v>64</v>
      </c>
      <c r="F66" s="26">
        <f t="shared" si="3"/>
        <v>1218.5776934026655</v>
      </c>
      <c r="G66" s="26">
        <f t="shared" ref="G66:G129" si="10">(B$4/B$6)*K66</f>
        <v>671.35458261929864</v>
      </c>
      <c r="H66" s="26">
        <f t="shared" si="4"/>
        <v>547.22311078336691</v>
      </c>
      <c r="I66" s="26">
        <f t="shared" si="9"/>
        <v>46545.095927515642</v>
      </c>
      <c r="J66" s="26">
        <f t="shared" si="9"/>
        <v>32662.454143657629</v>
      </c>
      <c r="K66" s="26">
        <f t="shared" si="5"/>
        <v>247884.76896712565</v>
      </c>
      <c r="L66" s="39">
        <v>400000</v>
      </c>
      <c r="M66" s="39">
        <f t="shared" si="2"/>
        <v>152115.23103287435</v>
      </c>
    </row>
    <row r="67" spans="5:13">
      <c r="E67" s="3">
        <v>65</v>
      </c>
      <c r="F67" s="26">
        <f t="shared" si="3"/>
        <v>1218.5776934026655</v>
      </c>
      <c r="G67" s="26">
        <f t="shared" si="10"/>
        <v>669.87252002759362</v>
      </c>
      <c r="H67" s="26">
        <f t="shared" si="4"/>
        <v>548.70517337507192</v>
      </c>
      <c r="I67" s="26">
        <f t="shared" ref="I67:J82" si="11">I66+G67</f>
        <v>47214.968447543237</v>
      </c>
      <c r="J67" s="26">
        <f t="shared" si="11"/>
        <v>33211.159317032703</v>
      </c>
      <c r="K67" s="26">
        <f t="shared" si="5"/>
        <v>247337.54585634227</v>
      </c>
      <c r="L67" s="39">
        <v>400000</v>
      </c>
      <c r="M67" s="39">
        <f t="shared" ref="M67:M130" si="12">L67-K67</f>
        <v>152662.45414365773</v>
      </c>
    </row>
    <row r="68" spans="5:13">
      <c r="E68" s="3">
        <v>66</v>
      </c>
      <c r="F68" s="26">
        <f t="shared" ref="F68:F131" si="13">F67</f>
        <v>1218.5776934026655</v>
      </c>
      <c r="G68" s="26">
        <f t="shared" si="10"/>
        <v>668.38644351636947</v>
      </c>
      <c r="H68" s="26">
        <f t="shared" ref="H68:H131" si="14">F68-G68</f>
        <v>550.19124988629608</v>
      </c>
      <c r="I68" s="26">
        <f t="shared" si="11"/>
        <v>47883.354891059607</v>
      </c>
      <c r="J68" s="26">
        <f t="shared" si="11"/>
        <v>33761.350566918998</v>
      </c>
      <c r="K68" s="26">
        <f t="shared" ref="K68:K131" si="15">K67-H67</f>
        <v>246788.84068296719</v>
      </c>
      <c r="L68" s="39">
        <v>400000</v>
      </c>
      <c r="M68" s="39">
        <f t="shared" si="12"/>
        <v>153211.15931703281</v>
      </c>
    </row>
    <row r="69" spans="5:13">
      <c r="E69" s="3">
        <v>67</v>
      </c>
      <c r="F69" s="26">
        <f t="shared" si="13"/>
        <v>1218.5776934026655</v>
      </c>
      <c r="G69" s="26">
        <f t="shared" si="10"/>
        <v>666.89634221459414</v>
      </c>
      <c r="H69" s="26">
        <f t="shared" si="14"/>
        <v>551.6813511880714</v>
      </c>
      <c r="I69" s="26">
        <f t="shared" si="11"/>
        <v>48550.251233274204</v>
      </c>
      <c r="J69" s="26">
        <f t="shared" si="11"/>
        <v>34313.031918107066</v>
      </c>
      <c r="K69" s="26">
        <f t="shared" si="15"/>
        <v>246238.64943308089</v>
      </c>
      <c r="L69" s="39">
        <v>400000</v>
      </c>
      <c r="M69" s="39">
        <f t="shared" si="12"/>
        <v>153761.35056691911</v>
      </c>
    </row>
    <row r="70" spans="5:13">
      <c r="E70" s="3">
        <v>68</v>
      </c>
      <c r="F70" s="26">
        <f t="shared" si="13"/>
        <v>1218.5776934026655</v>
      </c>
      <c r="G70" s="26">
        <f t="shared" si="10"/>
        <v>665.40220522179311</v>
      </c>
      <c r="H70" s="26">
        <f t="shared" si="14"/>
        <v>553.17548818087243</v>
      </c>
      <c r="I70" s="26">
        <f t="shared" si="11"/>
        <v>49215.653438495996</v>
      </c>
      <c r="J70" s="26">
        <f t="shared" si="11"/>
        <v>34866.20740628794</v>
      </c>
      <c r="K70" s="26">
        <f t="shared" si="15"/>
        <v>245686.96808189282</v>
      </c>
      <c r="L70" s="39">
        <v>400000</v>
      </c>
      <c r="M70" s="39">
        <f t="shared" si="12"/>
        <v>154313.03191810718</v>
      </c>
    </row>
    <row r="71" spans="5:13">
      <c r="E71" s="3">
        <v>69</v>
      </c>
      <c r="F71" s="26">
        <f t="shared" si="13"/>
        <v>1218.5776934026655</v>
      </c>
      <c r="G71" s="26">
        <f t="shared" si="10"/>
        <v>663.90402160796987</v>
      </c>
      <c r="H71" s="26">
        <f t="shared" si="14"/>
        <v>554.67367179469568</v>
      </c>
      <c r="I71" s="26">
        <f t="shared" si="11"/>
        <v>49879.557460103963</v>
      </c>
      <c r="J71" s="26">
        <f t="shared" si="11"/>
        <v>35420.881078082639</v>
      </c>
      <c r="K71" s="26">
        <f t="shared" si="15"/>
        <v>245133.79259371196</v>
      </c>
      <c r="L71" s="39">
        <v>400000</v>
      </c>
      <c r="M71" s="39">
        <f t="shared" si="12"/>
        <v>154866.20740628804</v>
      </c>
    </row>
    <row r="72" spans="5:13">
      <c r="E72" s="3">
        <v>70</v>
      </c>
      <c r="F72" s="26">
        <f t="shared" si="13"/>
        <v>1218.5776934026655</v>
      </c>
      <c r="G72" s="26">
        <f t="shared" si="10"/>
        <v>662.4017804135259</v>
      </c>
      <c r="H72" s="26">
        <f t="shared" si="14"/>
        <v>556.17591298913965</v>
      </c>
      <c r="I72" s="26">
        <f t="shared" si="11"/>
        <v>50541.959240517492</v>
      </c>
      <c r="J72" s="26">
        <f t="shared" si="11"/>
        <v>35977.056991071775</v>
      </c>
      <c r="K72" s="26">
        <f t="shared" si="15"/>
        <v>244579.11892191725</v>
      </c>
      <c r="L72" s="39">
        <v>400000</v>
      </c>
      <c r="M72" s="39">
        <f t="shared" si="12"/>
        <v>155420.88107808275</v>
      </c>
    </row>
    <row r="73" spans="5:13">
      <c r="E73" s="3">
        <v>71</v>
      </c>
      <c r="F73" s="26">
        <f t="shared" si="13"/>
        <v>1218.5776934026655</v>
      </c>
      <c r="G73" s="26">
        <f t="shared" si="10"/>
        <v>660.89547064918031</v>
      </c>
      <c r="H73" s="26">
        <f t="shared" si="14"/>
        <v>557.68222275348523</v>
      </c>
      <c r="I73" s="26">
        <f t="shared" si="11"/>
        <v>51202.85471116667</v>
      </c>
      <c r="J73" s="26">
        <f t="shared" si="11"/>
        <v>36534.739213825262</v>
      </c>
      <c r="K73" s="26">
        <f t="shared" si="15"/>
        <v>244022.94300892812</v>
      </c>
      <c r="L73" s="39">
        <v>400000</v>
      </c>
      <c r="M73" s="39">
        <f t="shared" si="12"/>
        <v>155977.05699107188</v>
      </c>
    </row>
    <row r="74" spans="5:13">
      <c r="E74" s="3">
        <v>72</v>
      </c>
      <c r="F74" s="26">
        <f t="shared" si="13"/>
        <v>1218.5776934026655</v>
      </c>
      <c r="G74" s="26">
        <f t="shared" si="10"/>
        <v>659.38508129588968</v>
      </c>
      <c r="H74" s="26">
        <f t="shared" si="14"/>
        <v>559.19261210677587</v>
      </c>
      <c r="I74" s="26">
        <f t="shared" si="11"/>
        <v>51862.239792462562</v>
      </c>
      <c r="J74" s="26">
        <f t="shared" si="11"/>
        <v>37093.931825932035</v>
      </c>
      <c r="K74" s="26">
        <f t="shared" si="15"/>
        <v>243465.26078617465</v>
      </c>
      <c r="L74" s="39">
        <v>400000</v>
      </c>
      <c r="M74" s="39">
        <f t="shared" si="12"/>
        <v>156534.73921382535</v>
      </c>
    </row>
    <row r="75" spans="5:13">
      <c r="E75" s="3">
        <v>73</v>
      </c>
      <c r="F75" s="26">
        <f t="shared" si="13"/>
        <v>1218.5776934026655</v>
      </c>
      <c r="G75" s="26">
        <f t="shared" si="10"/>
        <v>657.87060130476721</v>
      </c>
      <c r="H75" s="26">
        <f t="shared" si="14"/>
        <v>560.70709209789834</v>
      </c>
      <c r="I75" s="26">
        <f t="shared" si="11"/>
        <v>52520.110393767332</v>
      </c>
      <c r="J75" s="26">
        <f t="shared" si="11"/>
        <v>37654.63891802993</v>
      </c>
      <c r="K75" s="26">
        <f t="shared" si="15"/>
        <v>242906.06817406788</v>
      </c>
      <c r="L75" s="39">
        <v>400000</v>
      </c>
      <c r="M75" s="39">
        <f t="shared" si="12"/>
        <v>157093.93182593212</v>
      </c>
    </row>
    <row r="76" spans="5:13">
      <c r="E76" s="3">
        <v>74</v>
      </c>
      <c r="F76" s="26">
        <f t="shared" si="13"/>
        <v>1218.5776934026655</v>
      </c>
      <c r="G76" s="26">
        <f t="shared" si="10"/>
        <v>656.35201959700203</v>
      </c>
      <c r="H76" s="26">
        <f t="shared" si="14"/>
        <v>562.22567380566352</v>
      </c>
      <c r="I76" s="26">
        <f t="shared" si="11"/>
        <v>53176.462413364337</v>
      </c>
      <c r="J76" s="26">
        <f t="shared" si="11"/>
        <v>38216.864591835591</v>
      </c>
      <c r="K76" s="26">
        <f t="shared" si="15"/>
        <v>242345.36108196998</v>
      </c>
      <c r="L76" s="39">
        <v>400000</v>
      </c>
      <c r="M76" s="39">
        <f t="shared" si="12"/>
        <v>157654.63891803002</v>
      </c>
    </row>
    <row r="77" spans="5:13">
      <c r="E77" s="3">
        <v>75</v>
      </c>
      <c r="F77" s="26">
        <f t="shared" si="13"/>
        <v>1218.5776934026655</v>
      </c>
      <c r="G77" s="26">
        <f t="shared" si="10"/>
        <v>654.82932506377836</v>
      </c>
      <c r="H77" s="26">
        <f t="shared" si="14"/>
        <v>563.74836833888719</v>
      </c>
      <c r="I77" s="26">
        <f t="shared" si="11"/>
        <v>53831.291738428117</v>
      </c>
      <c r="J77" s="26">
        <f t="shared" si="11"/>
        <v>38780.612960174476</v>
      </c>
      <c r="K77" s="26">
        <f t="shared" si="15"/>
        <v>241783.13540816432</v>
      </c>
      <c r="L77" s="39">
        <v>400000</v>
      </c>
      <c r="M77" s="39">
        <f t="shared" si="12"/>
        <v>158216.86459183568</v>
      </c>
    </row>
    <row r="78" spans="5:13">
      <c r="E78" s="3">
        <v>76</v>
      </c>
      <c r="F78" s="26">
        <f t="shared" si="13"/>
        <v>1218.5776934026655</v>
      </c>
      <c r="G78" s="26">
        <f t="shared" si="10"/>
        <v>653.30250656619387</v>
      </c>
      <c r="H78" s="26">
        <f t="shared" si="14"/>
        <v>565.27518683647168</v>
      </c>
      <c r="I78" s="26">
        <f t="shared" si="11"/>
        <v>54484.59424499431</v>
      </c>
      <c r="J78" s="26">
        <f t="shared" si="11"/>
        <v>39345.888147010948</v>
      </c>
      <c r="K78" s="26">
        <f t="shared" si="15"/>
        <v>241219.38703982544</v>
      </c>
      <c r="L78" s="39">
        <v>400000</v>
      </c>
      <c r="M78" s="39">
        <f t="shared" si="12"/>
        <v>158780.61296017456</v>
      </c>
    </row>
    <row r="79" spans="5:13">
      <c r="E79" s="3">
        <v>77</v>
      </c>
      <c r="F79" s="26">
        <f t="shared" si="13"/>
        <v>1218.5776934026655</v>
      </c>
      <c r="G79" s="26">
        <f t="shared" si="10"/>
        <v>651.77155293517853</v>
      </c>
      <c r="H79" s="26">
        <f t="shared" si="14"/>
        <v>566.80614046748701</v>
      </c>
      <c r="I79" s="26">
        <f t="shared" si="11"/>
        <v>55136.365797929488</v>
      </c>
      <c r="J79" s="26">
        <f t="shared" si="11"/>
        <v>39912.694287478436</v>
      </c>
      <c r="K79" s="26">
        <f t="shared" si="15"/>
        <v>240654.11185298898</v>
      </c>
      <c r="L79" s="39">
        <v>400000</v>
      </c>
      <c r="M79" s="39">
        <f t="shared" si="12"/>
        <v>159345.88814701102</v>
      </c>
    </row>
    <row r="80" spans="5:13">
      <c r="E80" s="3">
        <v>78</v>
      </c>
      <c r="F80" s="26">
        <f t="shared" si="13"/>
        <v>1218.5776934026655</v>
      </c>
      <c r="G80" s="26">
        <f t="shared" si="10"/>
        <v>650.2364529714124</v>
      </c>
      <c r="H80" s="26">
        <f t="shared" si="14"/>
        <v>568.34124043125314</v>
      </c>
      <c r="I80" s="26">
        <f t="shared" si="11"/>
        <v>55786.602250900898</v>
      </c>
      <c r="J80" s="26">
        <f t="shared" si="11"/>
        <v>40481.035527909691</v>
      </c>
      <c r="K80" s="26">
        <f t="shared" si="15"/>
        <v>240087.30571252148</v>
      </c>
      <c r="L80" s="39">
        <v>400000</v>
      </c>
      <c r="M80" s="39">
        <f t="shared" si="12"/>
        <v>159912.69428747852</v>
      </c>
    </row>
    <row r="81" spans="5:13">
      <c r="E81" s="3">
        <v>79</v>
      </c>
      <c r="F81" s="26">
        <f t="shared" si="13"/>
        <v>1218.5776934026655</v>
      </c>
      <c r="G81" s="26">
        <f t="shared" si="10"/>
        <v>648.69719544524446</v>
      </c>
      <c r="H81" s="26">
        <f t="shared" si="14"/>
        <v>569.88049795742108</v>
      </c>
      <c r="I81" s="26">
        <f t="shared" si="11"/>
        <v>56435.299446346144</v>
      </c>
      <c r="J81" s="26">
        <f t="shared" si="11"/>
        <v>41050.916025867111</v>
      </c>
      <c r="K81" s="26">
        <f t="shared" si="15"/>
        <v>239518.96447209024</v>
      </c>
      <c r="L81" s="39">
        <v>400000</v>
      </c>
      <c r="M81" s="39">
        <f t="shared" si="12"/>
        <v>160481.03552790976</v>
      </c>
    </row>
    <row r="82" spans="5:13">
      <c r="E82" s="3">
        <v>80</v>
      </c>
      <c r="F82" s="26">
        <f t="shared" si="13"/>
        <v>1218.5776934026655</v>
      </c>
      <c r="G82" s="26">
        <f t="shared" si="10"/>
        <v>647.15376909660972</v>
      </c>
      <c r="H82" s="26">
        <f t="shared" si="14"/>
        <v>571.42392430605582</v>
      </c>
      <c r="I82" s="26">
        <f t="shared" si="11"/>
        <v>57082.453215442751</v>
      </c>
      <c r="J82" s="26">
        <f t="shared" si="11"/>
        <v>41622.339950173169</v>
      </c>
      <c r="K82" s="26">
        <f t="shared" si="15"/>
        <v>238949.08397413281</v>
      </c>
      <c r="L82" s="39">
        <v>400000</v>
      </c>
      <c r="M82" s="39">
        <f t="shared" si="12"/>
        <v>161050.91602586719</v>
      </c>
    </row>
    <row r="83" spans="5:13">
      <c r="E83" s="3">
        <v>81</v>
      </c>
      <c r="F83" s="26">
        <f t="shared" si="13"/>
        <v>1218.5776934026655</v>
      </c>
      <c r="G83" s="26">
        <f t="shared" si="10"/>
        <v>645.60616263494751</v>
      </c>
      <c r="H83" s="26">
        <f t="shared" si="14"/>
        <v>572.97153076771804</v>
      </c>
      <c r="I83" s="26">
        <f t="shared" ref="I83:J98" si="16">I82+G83</f>
        <v>57728.059378077698</v>
      </c>
      <c r="J83" s="26">
        <f t="shared" si="16"/>
        <v>42195.311480940887</v>
      </c>
      <c r="K83" s="26">
        <f t="shared" si="15"/>
        <v>238377.66004982675</v>
      </c>
      <c r="L83" s="39">
        <v>400000</v>
      </c>
      <c r="M83" s="39">
        <f t="shared" si="12"/>
        <v>161622.33995017325</v>
      </c>
    </row>
    <row r="84" spans="5:13">
      <c r="E84" s="3">
        <v>82</v>
      </c>
      <c r="F84" s="26">
        <f t="shared" si="13"/>
        <v>1218.5776934026655</v>
      </c>
      <c r="G84" s="26">
        <f t="shared" si="10"/>
        <v>644.05436473911823</v>
      </c>
      <c r="H84" s="26">
        <f t="shared" si="14"/>
        <v>574.52332866354732</v>
      </c>
      <c r="I84" s="26">
        <f t="shared" si="16"/>
        <v>58372.113742816815</v>
      </c>
      <c r="J84" s="26">
        <f t="shared" si="16"/>
        <v>42769.834809604436</v>
      </c>
      <c r="K84" s="26">
        <f t="shared" si="15"/>
        <v>237804.68851905904</v>
      </c>
      <c r="L84" s="39">
        <v>400000</v>
      </c>
      <c r="M84" s="39">
        <f t="shared" si="12"/>
        <v>162195.31148094096</v>
      </c>
    </row>
    <row r="85" spans="5:13">
      <c r="E85" s="3">
        <v>83</v>
      </c>
      <c r="F85" s="26">
        <f t="shared" si="13"/>
        <v>1218.5776934026655</v>
      </c>
      <c r="G85" s="26">
        <f t="shared" si="10"/>
        <v>642.49836405732117</v>
      </c>
      <c r="H85" s="26">
        <f t="shared" si="14"/>
        <v>576.07932934534438</v>
      </c>
      <c r="I85" s="26">
        <f t="shared" si="16"/>
        <v>59014.612106874134</v>
      </c>
      <c r="J85" s="26">
        <f t="shared" si="16"/>
        <v>43345.914138949782</v>
      </c>
      <c r="K85" s="26">
        <f t="shared" si="15"/>
        <v>237230.16519039549</v>
      </c>
      <c r="L85" s="39">
        <v>400000</v>
      </c>
      <c r="M85" s="39">
        <f t="shared" si="12"/>
        <v>162769.83480960451</v>
      </c>
    </row>
    <row r="86" spans="5:13">
      <c r="E86" s="3">
        <v>84</v>
      </c>
      <c r="F86" s="26">
        <f t="shared" si="13"/>
        <v>1218.5776934026655</v>
      </c>
      <c r="G86" s="26">
        <f t="shared" si="10"/>
        <v>640.93814920701084</v>
      </c>
      <c r="H86" s="26">
        <f t="shared" si="14"/>
        <v>577.63954419565471</v>
      </c>
      <c r="I86" s="26">
        <f t="shared" si="16"/>
        <v>59655.550256081144</v>
      </c>
      <c r="J86" s="26">
        <f t="shared" si="16"/>
        <v>43923.553683145437</v>
      </c>
      <c r="K86" s="26">
        <f t="shared" si="15"/>
        <v>236654.08586105015</v>
      </c>
      <c r="L86" s="39">
        <v>400000</v>
      </c>
      <c r="M86" s="39">
        <f t="shared" si="12"/>
        <v>163345.91413894985</v>
      </c>
    </row>
    <row r="87" spans="5:13">
      <c r="E87" s="3">
        <v>85</v>
      </c>
      <c r="F87" s="26">
        <f t="shared" si="13"/>
        <v>1218.5776934026655</v>
      </c>
      <c r="G87" s="26">
        <f t="shared" si="10"/>
        <v>639.3737087748143</v>
      </c>
      <c r="H87" s="26">
        <f t="shared" si="14"/>
        <v>579.20398462785124</v>
      </c>
      <c r="I87" s="26">
        <f t="shared" si="16"/>
        <v>60294.92396485596</v>
      </c>
      <c r="J87" s="26">
        <f t="shared" si="16"/>
        <v>44502.757667773287</v>
      </c>
      <c r="K87" s="26">
        <f t="shared" si="15"/>
        <v>236076.4463168545</v>
      </c>
      <c r="L87" s="39">
        <v>400000</v>
      </c>
      <c r="M87" s="39">
        <f t="shared" si="12"/>
        <v>163923.5536831455</v>
      </c>
    </row>
    <row r="88" spans="5:13">
      <c r="E88" s="3">
        <v>86</v>
      </c>
      <c r="F88" s="26">
        <f t="shared" si="13"/>
        <v>1218.5776934026655</v>
      </c>
      <c r="G88" s="26">
        <f t="shared" si="10"/>
        <v>637.80503131644718</v>
      </c>
      <c r="H88" s="26">
        <f t="shared" si="14"/>
        <v>580.77266208621836</v>
      </c>
      <c r="I88" s="26">
        <f t="shared" si="16"/>
        <v>60932.728996172409</v>
      </c>
      <c r="J88" s="26">
        <f t="shared" si="16"/>
        <v>45083.530329859503</v>
      </c>
      <c r="K88" s="26">
        <f t="shared" si="15"/>
        <v>235497.24233222665</v>
      </c>
      <c r="L88" s="39">
        <v>400000</v>
      </c>
      <c r="M88" s="39">
        <f t="shared" si="12"/>
        <v>164502.75766777335</v>
      </c>
    </row>
    <row r="89" spans="5:13">
      <c r="E89" s="3">
        <v>87</v>
      </c>
      <c r="F89" s="26">
        <f t="shared" si="13"/>
        <v>1218.5776934026655</v>
      </c>
      <c r="G89" s="26">
        <f t="shared" si="10"/>
        <v>636.23210535663043</v>
      </c>
      <c r="H89" s="26">
        <f t="shared" si="14"/>
        <v>582.34558804603512</v>
      </c>
      <c r="I89" s="26">
        <f t="shared" si="16"/>
        <v>61568.961101529043</v>
      </c>
      <c r="J89" s="26">
        <f t="shared" si="16"/>
        <v>45665.875917905534</v>
      </c>
      <c r="K89" s="26">
        <f t="shared" si="15"/>
        <v>234916.46967014045</v>
      </c>
      <c r="L89" s="39">
        <v>400000</v>
      </c>
      <c r="M89" s="39">
        <f t="shared" si="12"/>
        <v>165083.53032985955</v>
      </c>
    </row>
    <row r="90" spans="5:13">
      <c r="E90" s="3">
        <v>88</v>
      </c>
      <c r="F90" s="26">
        <f t="shared" si="13"/>
        <v>1218.5776934026655</v>
      </c>
      <c r="G90" s="26">
        <f t="shared" si="10"/>
        <v>634.65491938900573</v>
      </c>
      <c r="H90" s="26">
        <f t="shared" si="14"/>
        <v>583.92277401365982</v>
      </c>
      <c r="I90" s="26">
        <f t="shared" si="16"/>
        <v>62203.616020918045</v>
      </c>
      <c r="J90" s="26">
        <f t="shared" si="16"/>
        <v>46249.798691919197</v>
      </c>
      <c r="K90" s="26">
        <f t="shared" si="15"/>
        <v>234334.12408209441</v>
      </c>
      <c r="L90" s="39">
        <v>400000</v>
      </c>
      <c r="M90" s="39">
        <f t="shared" si="12"/>
        <v>165665.87591790559</v>
      </c>
    </row>
    <row r="91" spans="5:13">
      <c r="E91" s="3">
        <v>89</v>
      </c>
      <c r="F91" s="26">
        <f t="shared" si="13"/>
        <v>1218.5776934026655</v>
      </c>
      <c r="G91" s="26">
        <f t="shared" si="10"/>
        <v>633.07346187605208</v>
      </c>
      <c r="H91" s="26">
        <f t="shared" si="14"/>
        <v>585.50423152661347</v>
      </c>
      <c r="I91" s="26">
        <f t="shared" si="16"/>
        <v>62836.6894827941</v>
      </c>
      <c r="J91" s="26">
        <f t="shared" si="16"/>
        <v>46835.302923445808</v>
      </c>
      <c r="K91" s="26">
        <f t="shared" si="15"/>
        <v>233750.20130808075</v>
      </c>
      <c r="L91" s="39">
        <v>400000</v>
      </c>
      <c r="M91" s="39">
        <f t="shared" si="12"/>
        <v>166249.79869191925</v>
      </c>
    </row>
    <row r="92" spans="5:13">
      <c r="E92" s="3">
        <v>90</v>
      </c>
      <c r="F92" s="26">
        <f t="shared" si="13"/>
        <v>1218.5776934026655</v>
      </c>
      <c r="G92" s="26">
        <f t="shared" si="10"/>
        <v>631.48772124900086</v>
      </c>
      <c r="H92" s="26">
        <f t="shared" si="14"/>
        <v>587.08997215366469</v>
      </c>
      <c r="I92" s="26">
        <f t="shared" si="16"/>
        <v>63468.177204043102</v>
      </c>
      <c r="J92" s="26">
        <f t="shared" si="16"/>
        <v>47422.392895599471</v>
      </c>
      <c r="K92" s="26">
        <f t="shared" si="15"/>
        <v>233164.69707655415</v>
      </c>
      <c r="L92" s="39">
        <v>400000</v>
      </c>
      <c r="M92" s="39">
        <f t="shared" si="12"/>
        <v>166835.30292344585</v>
      </c>
    </row>
    <row r="93" spans="5:13">
      <c r="E93" s="3">
        <v>91</v>
      </c>
      <c r="F93" s="26">
        <f t="shared" si="13"/>
        <v>1218.5776934026655</v>
      </c>
      <c r="G93" s="26">
        <f t="shared" si="10"/>
        <v>629.89768590775134</v>
      </c>
      <c r="H93" s="26">
        <f t="shared" si="14"/>
        <v>588.68000749491421</v>
      </c>
      <c r="I93" s="26">
        <f t="shared" si="16"/>
        <v>64098.074889950854</v>
      </c>
      <c r="J93" s="26">
        <f t="shared" si="16"/>
        <v>48011.072903094384</v>
      </c>
      <c r="K93" s="26">
        <f t="shared" si="15"/>
        <v>232577.60710440049</v>
      </c>
      <c r="L93" s="39">
        <v>400000</v>
      </c>
      <c r="M93" s="39">
        <f t="shared" si="12"/>
        <v>167422.39289559951</v>
      </c>
    </row>
    <row r="94" spans="5:13">
      <c r="E94" s="3">
        <v>92</v>
      </c>
      <c r="F94" s="26">
        <f t="shared" si="13"/>
        <v>1218.5776934026655</v>
      </c>
      <c r="G94" s="26">
        <f t="shared" si="10"/>
        <v>628.3033442207859</v>
      </c>
      <c r="H94" s="26">
        <f t="shared" si="14"/>
        <v>590.27434918187964</v>
      </c>
      <c r="I94" s="26">
        <f t="shared" si="16"/>
        <v>64726.378234171643</v>
      </c>
      <c r="J94" s="26">
        <f t="shared" si="16"/>
        <v>48601.34725227626</v>
      </c>
      <c r="K94" s="26">
        <f t="shared" si="15"/>
        <v>231988.92709690557</v>
      </c>
      <c r="L94" s="39">
        <v>400000</v>
      </c>
      <c r="M94" s="39">
        <f t="shared" si="12"/>
        <v>168011.07290309443</v>
      </c>
    </row>
    <row r="95" spans="5:13">
      <c r="E95" s="3">
        <v>93</v>
      </c>
      <c r="F95" s="26">
        <f t="shared" si="13"/>
        <v>1218.5776934026655</v>
      </c>
      <c r="G95" s="26">
        <f t="shared" si="10"/>
        <v>626.70468452508499</v>
      </c>
      <c r="H95" s="26">
        <f t="shared" si="14"/>
        <v>591.87300887758056</v>
      </c>
      <c r="I95" s="26">
        <f t="shared" si="16"/>
        <v>65353.082918696731</v>
      </c>
      <c r="J95" s="26">
        <f t="shared" si="16"/>
        <v>49193.220261153838</v>
      </c>
      <c r="K95" s="26">
        <f t="shared" si="15"/>
        <v>231398.65274772368</v>
      </c>
      <c r="L95" s="39">
        <v>400000</v>
      </c>
      <c r="M95" s="39">
        <f t="shared" si="12"/>
        <v>168601.34725227632</v>
      </c>
    </row>
    <row r="96" spans="5:13">
      <c r="E96" s="3">
        <v>94</v>
      </c>
      <c r="F96" s="26">
        <f t="shared" si="13"/>
        <v>1218.5776934026655</v>
      </c>
      <c r="G96" s="26">
        <f t="shared" si="10"/>
        <v>625.10169512604148</v>
      </c>
      <c r="H96" s="26">
        <f t="shared" si="14"/>
        <v>593.47599827662407</v>
      </c>
      <c r="I96" s="26">
        <f t="shared" si="16"/>
        <v>65978.18461382277</v>
      </c>
      <c r="J96" s="26">
        <f t="shared" si="16"/>
        <v>49786.696259430464</v>
      </c>
      <c r="K96" s="26">
        <f t="shared" si="15"/>
        <v>230806.77973884609</v>
      </c>
      <c r="L96" s="39">
        <v>400000</v>
      </c>
      <c r="M96" s="39">
        <f t="shared" si="12"/>
        <v>169193.22026115391</v>
      </c>
    </row>
    <row r="97" spans="5:13">
      <c r="E97" s="3">
        <v>95</v>
      </c>
      <c r="F97" s="26">
        <f t="shared" si="13"/>
        <v>1218.5776934026655</v>
      </c>
      <c r="G97" s="26">
        <f t="shared" si="10"/>
        <v>623.49436429737568</v>
      </c>
      <c r="H97" s="26">
        <f t="shared" si="14"/>
        <v>595.08332910528986</v>
      </c>
      <c r="I97" s="26">
        <f t="shared" si="16"/>
        <v>66601.678978120151</v>
      </c>
      <c r="J97" s="26">
        <f t="shared" si="16"/>
        <v>50381.779588535755</v>
      </c>
      <c r="K97" s="26">
        <f t="shared" si="15"/>
        <v>230213.30374056948</v>
      </c>
      <c r="L97" s="39">
        <v>400000</v>
      </c>
      <c r="M97" s="39">
        <f t="shared" si="12"/>
        <v>169786.69625943052</v>
      </c>
    </row>
    <row r="98" spans="5:13">
      <c r="E98" s="3">
        <v>96</v>
      </c>
      <c r="F98" s="26">
        <f t="shared" si="13"/>
        <v>1218.5776934026655</v>
      </c>
      <c r="G98" s="26">
        <f t="shared" si="10"/>
        <v>621.88268028104892</v>
      </c>
      <c r="H98" s="26">
        <f t="shared" si="14"/>
        <v>596.69501312161663</v>
      </c>
      <c r="I98" s="26">
        <f t="shared" si="16"/>
        <v>67223.561658401202</v>
      </c>
      <c r="J98" s="26">
        <f t="shared" si="16"/>
        <v>50978.47460165737</v>
      </c>
      <c r="K98" s="26">
        <f t="shared" si="15"/>
        <v>229618.22041146419</v>
      </c>
      <c r="L98" s="39">
        <v>400000</v>
      </c>
      <c r="M98" s="39">
        <f t="shared" si="12"/>
        <v>170381.77958853581</v>
      </c>
    </row>
    <row r="99" spans="5:13">
      <c r="E99" s="3">
        <v>97</v>
      </c>
      <c r="F99" s="26">
        <f t="shared" si="13"/>
        <v>1218.5776934026655</v>
      </c>
      <c r="G99" s="26">
        <f t="shared" si="10"/>
        <v>620.2666312871778</v>
      </c>
      <c r="H99" s="26">
        <f t="shared" si="14"/>
        <v>598.31106211548774</v>
      </c>
      <c r="I99" s="26">
        <f t="shared" ref="I99:J114" si="17">I98+G99</f>
        <v>67843.828289688376</v>
      </c>
      <c r="J99" s="26">
        <f t="shared" si="17"/>
        <v>51576.785663772855</v>
      </c>
      <c r="K99" s="26">
        <f t="shared" si="15"/>
        <v>229021.52539834258</v>
      </c>
      <c r="L99" s="39">
        <v>400000</v>
      </c>
      <c r="M99" s="39">
        <f t="shared" si="12"/>
        <v>170978.47460165742</v>
      </c>
    </row>
    <row r="100" spans="5:13">
      <c r="E100" s="3">
        <v>98</v>
      </c>
      <c r="F100" s="26">
        <f t="shared" si="13"/>
        <v>1218.5776934026655</v>
      </c>
      <c r="G100" s="26">
        <f t="shared" si="10"/>
        <v>618.6462054939484</v>
      </c>
      <c r="H100" s="26">
        <f t="shared" si="14"/>
        <v>599.93148790871714</v>
      </c>
      <c r="I100" s="26">
        <f t="shared" si="17"/>
        <v>68462.474495182323</v>
      </c>
      <c r="J100" s="26">
        <f t="shared" si="17"/>
        <v>52176.717151681572</v>
      </c>
      <c r="K100" s="26">
        <f t="shared" si="15"/>
        <v>228423.2143362271</v>
      </c>
      <c r="L100" s="39">
        <v>400000</v>
      </c>
      <c r="M100" s="39">
        <f t="shared" si="12"/>
        <v>171576.7856637729</v>
      </c>
    </row>
    <row r="101" spans="5:13">
      <c r="E101" s="3">
        <v>99</v>
      </c>
      <c r="F101" s="26">
        <f t="shared" si="13"/>
        <v>1218.5776934026655</v>
      </c>
      <c r="G101" s="26">
        <f t="shared" si="10"/>
        <v>617.02139104752905</v>
      </c>
      <c r="H101" s="26">
        <f t="shared" si="14"/>
        <v>601.55630235513649</v>
      </c>
      <c r="I101" s="26">
        <f t="shared" si="17"/>
        <v>69079.495886229852</v>
      </c>
      <c r="J101" s="26">
        <f t="shared" si="17"/>
        <v>52778.273454036709</v>
      </c>
      <c r="K101" s="26">
        <f t="shared" si="15"/>
        <v>227823.2828483184</v>
      </c>
      <c r="L101" s="39">
        <v>400000</v>
      </c>
      <c r="M101" s="39">
        <f t="shared" si="12"/>
        <v>172176.7171516816</v>
      </c>
    </row>
    <row r="102" spans="5:13">
      <c r="E102" s="3">
        <v>100</v>
      </c>
      <c r="F102" s="26">
        <f t="shared" si="13"/>
        <v>1218.5776934026655</v>
      </c>
      <c r="G102" s="26">
        <f t="shared" si="10"/>
        <v>615.39217606198383</v>
      </c>
      <c r="H102" s="26">
        <f t="shared" si="14"/>
        <v>603.18551734068171</v>
      </c>
      <c r="I102" s="26">
        <f t="shared" si="17"/>
        <v>69694.888062291837</v>
      </c>
      <c r="J102" s="26">
        <f t="shared" si="17"/>
        <v>53381.458971377389</v>
      </c>
      <c r="K102" s="26">
        <f t="shared" si="15"/>
        <v>227221.72654596326</v>
      </c>
      <c r="L102" s="39">
        <v>400000</v>
      </c>
      <c r="M102" s="39">
        <f t="shared" si="12"/>
        <v>172778.27345403674</v>
      </c>
    </row>
    <row r="103" spans="5:13">
      <c r="E103" s="3">
        <v>101</v>
      </c>
      <c r="F103" s="26">
        <f t="shared" si="13"/>
        <v>1218.5776934026655</v>
      </c>
      <c r="G103" s="26">
        <f t="shared" si="10"/>
        <v>613.75854861918617</v>
      </c>
      <c r="H103" s="26">
        <f t="shared" si="14"/>
        <v>604.81914478347937</v>
      </c>
      <c r="I103" s="26">
        <f t="shared" si="17"/>
        <v>70308.646610911019</v>
      </c>
      <c r="J103" s="26">
        <f t="shared" si="17"/>
        <v>53986.278116160865</v>
      </c>
      <c r="K103" s="26">
        <f t="shared" si="15"/>
        <v>226618.54102862257</v>
      </c>
      <c r="L103" s="39">
        <v>400000</v>
      </c>
      <c r="M103" s="39">
        <f t="shared" si="12"/>
        <v>173381.45897137743</v>
      </c>
    </row>
    <row r="104" spans="5:13">
      <c r="E104" s="3">
        <v>102</v>
      </c>
      <c r="F104" s="26">
        <f t="shared" si="13"/>
        <v>1218.5776934026655</v>
      </c>
      <c r="G104" s="26">
        <f t="shared" si="10"/>
        <v>612.12049676873085</v>
      </c>
      <c r="H104" s="26">
        <f t="shared" si="14"/>
        <v>606.4571966339347</v>
      </c>
      <c r="I104" s="26">
        <f t="shared" si="17"/>
        <v>70920.767107679756</v>
      </c>
      <c r="J104" s="26">
        <f t="shared" si="17"/>
        <v>54592.735312794801</v>
      </c>
      <c r="K104" s="26">
        <f t="shared" si="15"/>
        <v>226013.72188383908</v>
      </c>
      <c r="L104" s="39">
        <v>400000</v>
      </c>
      <c r="M104" s="39">
        <f t="shared" si="12"/>
        <v>173986.27811616092</v>
      </c>
    </row>
    <row r="105" spans="5:13">
      <c r="E105" s="3">
        <v>103</v>
      </c>
      <c r="F105" s="26">
        <f t="shared" si="13"/>
        <v>1218.5776934026655</v>
      </c>
      <c r="G105" s="26">
        <f t="shared" si="10"/>
        <v>610.47800852784724</v>
      </c>
      <c r="H105" s="26">
        <f t="shared" si="14"/>
        <v>608.09968487481831</v>
      </c>
      <c r="I105" s="26">
        <f t="shared" si="17"/>
        <v>71531.245116207603</v>
      </c>
      <c r="J105" s="26">
        <f t="shared" si="17"/>
        <v>55200.834997669619</v>
      </c>
      <c r="K105" s="26">
        <f t="shared" si="15"/>
        <v>225407.26468720514</v>
      </c>
      <c r="L105" s="39">
        <v>400000</v>
      </c>
      <c r="M105" s="39">
        <f t="shared" si="12"/>
        <v>174592.73531279486</v>
      </c>
    </row>
    <row r="106" spans="5:13">
      <c r="E106" s="3">
        <v>104</v>
      </c>
      <c r="F106" s="26">
        <f t="shared" si="13"/>
        <v>1218.5776934026655</v>
      </c>
      <c r="G106" s="26">
        <f t="shared" si="10"/>
        <v>608.83107188131135</v>
      </c>
      <c r="H106" s="26">
        <f t="shared" si="14"/>
        <v>609.7466215213542</v>
      </c>
      <c r="I106" s="26">
        <f t="shared" si="17"/>
        <v>72140.076188088919</v>
      </c>
      <c r="J106" s="26">
        <f t="shared" si="17"/>
        <v>55810.581619190976</v>
      </c>
      <c r="K106" s="26">
        <f t="shared" si="15"/>
        <v>224799.16500233032</v>
      </c>
      <c r="L106" s="39">
        <v>400000</v>
      </c>
      <c r="M106" s="39">
        <f t="shared" si="12"/>
        <v>175200.83499766968</v>
      </c>
    </row>
    <row r="107" spans="5:13">
      <c r="E107" s="3">
        <v>105</v>
      </c>
      <c r="F107" s="26">
        <f t="shared" si="13"/>
        <v>1218.5776934026655</v>
      </c>
      <c r="G107" s="26">
        <f t="shared" si="10"/>
        <v>607.17967478135756</v>
      </c>
      <c r="H107" s="26">
        <f t="shared" si="14"/>
        <v>611.39801862130798</v>
      </c>
      <c r="I107" s="26">
        <f t="shared" si="17"/>
        <v>72747.255862870283</v>
      </c>
      <c r="J107" s="26">
        <f t="shared" si="17"/>
        <v>56421.979637812285</v>
      </c>
      <c r="K107" s="26">
        <f t="shared" si="15"/>
        <v>224189.41838080896</v>
      </c>
      <c r="L107" s="39">
        <v>400000</v>
      </c>
      <c r="M107" s="39">
        <f t="shared" si="12"/>
        <v>175810.58161919104</v>
      </c>
    </row>
    <row r="108" spans="5:13">
      <c r="E108" s="3">
        <v>106</v>
      </c>
      <c r="F108" s="26">
        <f t="shared" si="13"/>
        <v>1218.5776934026655</v>
      </c>
      <c r="G108" s="26">
        <f t="shared" si="10"/>
        <v>605.52380514759159</v>
      </c>
      <c r="H108" s="26">
        <f t="shared" si="14"/>
        <v>613.05388825507396</v>
      </c>
      <c r="I108" s="26">
        <f t="shared" si="17"/>
        <v>73352.779668017873</v>
      </c>
      <c r="J108" s="26">
        <f t="shared" si="17"/>
        <v>57035.03352606736</v>
      </c>
      <c r="K108" s="26">
        <f t="shared" si="15"/>
        <v>223578.02036218764</v>
      </c>
      <c r="L108" s="39">
        <v>400000</v>
      </c>
      <c r="M108" s="39">
        <f t="shared" si="12"/>
        <v>176421.97963781236</v>
      </c>
    </row>
    <row r="109" spans="5:13">
      <c r="E109" s="3">
        <v>107</v>
      </c>
      <c r="F109" s="26">
        <f t="shared" si="13"/>
        <v>1218.5776934026655</v>
      </c>
      <c r="G109" s="26">
        <f t="shared" si="10"/>
        <v>603.86345086690073</v>
      </c>
      <c r="H109" s="26">
        <f t="shared" si="14"/>
        <v>614.71424253576481</v>
      </c>
      <c r="I109" s="26">
        <f t="shared" si="17"/>
        <v>73956.643118884778</v>
      </c>
      <c r="J109" s="26">
        <f t="shared" si="17"/>
        <v>57649.747768603127</v>
      </c>
      <c r="K109" s="26">
        <f t="shared" si="15"/>
        <v>222964.96647393258</v>
      </c>
      <c r="L109" s="39">
        <v>400000</v>
      </c>
      <c r="M109" s="39">
        <f t="shared" si="12"/>
        <v>177035.03352606742</v>
      </c>
    </row>
    <row r="110" spans="5:13">
      <c r="E110" s="3">
        <v>108</v>
      </c>
      <c r="F110" s="26">
        <f t="shared" si="13"/>
        <v>1218.5776934026655</v>
      </c>
      <c r="G110" s="26">
        <f t="shared" si="10"/>
        <v>602.19859979336638</v>
      </c>
      <c r="H110" s="26">
        <f t="shared" si="14"/>
        <v>616.37909360929916</v>
      </c>
      <c r="I110" s="26">
        <f t="shared" si="17"/>
        <v>74558.841718678144</v>
      </c>
      <c r="J110" s="26">
        <f t="shared" si="17"/>
        <v>58266.126862212426</v>
      </c>
      <c r="K110" s="26">
        <f t="shared" si="15"/>
        <v>222350.25223139682</v>
      </c>
      <c r="L110" s="39">
        <v>400000</v>
      </c>
      <c r="M110" s="39">
        <f t="shared" si="12"/>
        <v>177649.74776860318</v>
      </c>
    </row>
    <row r="111" spans="5:13">
      <c r="E111" s="3">
        <v>109</v>
      </c>
      <c r="F111" s="26">
        <f t="shared" si="13"/>
        <v>1218.5776934026655</v>
      </c>
      <c r="G111" s="26">
        <f t="shared" si="10"/>
        <v>600.52923974817452</v>
      </c>
      <c r="H111" s="26">
        <f t="shared" si="14"/>
        <v>618.04845365449103</v>
      </c>
      <c r="I111" s="26">
        <f t="shared" si="17"/>
        <v>75159.370958426312</v>
      </c>
      <c r="J111" s="26">
        <f t="shared" si="17"/>
        <v>58884.175315866916</v>
      </c>
      <c r="K111" s="26">
        <f t="shared" si="15"/>
        <v>221733.87313778751</v>
      </c>
      <c r="L111" s="39">
        <v>400000</v>
      </c>
      <c r="M111" s="39">
        <f t="shared" si="12"/>
        <v>178266.12686221249</v>
      </c>
    </row>
    <row r="112" spans="5:13">
      <c r="E112" s="3">
        <v>110</v>
      </c>
      <c r="F112" s="26">
        <f t="shared" si="13"/>
        <v>1218.5776934026655</v>
      </c>
      <c r="G112" s="26">
        <f t="shared" si="10"/>
        <v>598.85535851952693</v>
      </c>
      <c r="H112" s="26">
        <f t="shared" si="14"/>
        <v>619.72233488313861</v>
      </c>
      <c r="I112" s="26">
        <f t="shared" si="17"/>
        <v>75758.226316945846</v>
      </c>
      <c r="J112" s="26">
        <f t="shared" si="17"/>
        <v>59503.897650750056</v>
      </c>
      <c r="K112" s="26">
        <f t="shared" si="15"/>
        <v>221115.82468413303</v>
      </c>
      <c r="L112" s="39">
        <v>400000</v>
      </c>
      <c r="M112" s="39">
        <f t="shared" si="12"/>
        <v>178884.17531586697</v>
      </c>
    </row>
    <row r="113" spans="5:13">
      <c r="E113" s="3">
        <v>111</v>
      </c>
      <c r="F113" s="26">
        <f t="shared" si="13"/>
        <v>1218.5776934026655</v>
      </c>
      <c r="G113" s="26">
        <f t="shared" si="10"/>
        <v>597.17694386255175</v>
      </c>
      <c r="H113" s="26">
        <f t="shared" si="14"/>
        <v>621.40074954011379</v>
      </c>
      <c r="I113" s="26">
        <f t="shared" si="17"/>
        <v>76355.403260808394</v>
      </c>
      <c r="J113" s="26">
        <f t="shared" si="17"/>
        <v>60125.298400290172</v>
      </c>
      <c r="K113" s="26">
        <f t="shared" si="15"/>
        <v>220496.10234924988</v>
      </c>
      <c r="L113" s="39">
        <v>400000</v>
      </c>
      <c r="M113" s="39">
        <f t="shared" si="12"/>
        <v>179503.89765075012</v>
      </c>
    </row>
    <row r="114" spans="5:13">
      <c r="E114" s="3">
        <v>112</v>
      </c>
      <c r="F114" s="26">
        <f t="shared" si="13"/>
        <v>1218.5776934026655</v>
      </c>
      <c r="G114" s="26">
        <f t="shared" si="10"/>
        <v>595.49398349921398</v>
      </c>
      <c r="H114" s="26">
        <f t="shared" si="14"/>
        <v>623.08370990345156</v>
      </c>
      <c r="I114" s="26">
        <f t="shared" si="17"/>
        <v>76950.897244307605</v>
      </c>
      <c r="J114" s="26">
        <f t="shared" si="17"/>
        <v>60748.382110193626</v>
      </c>
      <c r="K114" s="26">
        <f t="shared" si="15"/>
        <v>219874.70159970978</v>
      </c>
      <c r="L114" s="39">
        <v>400000</v>
      </c>
      <c r="M114" s="39">
        <f t="shared" si="12"/>
        <v>180125.29840029022</v>
      </c>
    </row>
    <row r="115" spans="5:13">
      <c r="E115" s="3">
        <v>113</v>
      </c>
      <c r="F115" s="26">
        <f t="shared" si="13"/>
        <v>1218.5776934026655</v>
      </c>
      <c r="G115" s="26">
        <f t="shared" si="10"/>
        <v>593.80646511822556</v>
      </c>
      <c r="H115" s="26">
        <f t="shared" si="14"/>
        <v>624.77122828443999</v>
      </c>
      <c r="I115" s="26">
        <f t="shared" ref="I115:J130" si="18">I114+G115</f>
        <v>77544.703709425827</v>
      </c>
      <c r="J115" s="26">
        <f t="shared" si="18"/>
        <v>61373.153338478063</v>
      </c>
      <c r="K115" s="26">
        <f t="shared" si="15"/>
        <v>219251.61788980634</v>
      </c>
      <c r="L115" s="39">
        <v>400000</v>
      </c>
      <c r="M115" s="39">
        <f t="shared" si="12"/>
        <v>180748.38211019366</v>
      </c>
    </row>
    <row r="116" spans="5:13">
      <c r="E116" s="3">
        <v>114</v>
      </c>
      <c r="F116" s="26">
        <f t="shared" si="13"/>
        <v>1218.5776934026655</v>
      </c>
      <c r="G116" s="26">
        <f t="shared" si="10"/>
        <v>592.11437637495521</v>
      </c>
      <c r="H116" s="26">
        <f t="shared" si="14"/>
        <v>626.46331702771033</v>
      </c>
      <c r="I116" s="26">
        <f t="shared" si="18"/>
        <v>78136.818085800784</v>
      </c>
      <c r="J116" s="26">
        <f t="shared" si="18"/>
        <v>61999.616655505772</v>
      </c>
      <c r="K116" s="26">
        <f t="shared" si="15"/>
        <v>218626.84666152191</v>
      </c>
      <c r="L116" s="39">
        <v>400000</v>
      </c>
      <c r="M116" s="39">
        <f t="shared" si="12"/>
        <v>181373.15333847809</v>
      </c>
    </row>
    <row r="117" spans="5:13">
      <c r="E117" s="3">
        <v>115</v>
      </c>
      <c r="F117" s="26">
        <f t="shared" si="13"/>
        <v>1218.5776934026655</v>
      </c>
      <c r="G117" s="26">
        <f t="shared" si="10"/>
        <v>590.41770489133842</v>
      </c>
      <c r="H117" s="26">
        <f t="shared" si="14"/>
        <v>628.15998851132713</v>
      </c>
      <c r="I117" s="26">
        <f t="shared" si="18"/>
        <v>78727.235790692124</v>
      </c>
      <c r="J117" s="26">
        <f t="shared" si="18"/>
        <v>62627.776644017096</v>
      </c>
      <c r="K117" s="26">
        <f t="shared" si="15"/>
        <v>218000.38334449418</v>
      </c>
      <c r="L117" s="39">
        <v>400000</v>
      </c>
      <c r="M117" s="39">
        <f t="shared" si="12"/>
        <v>181999.61665550582</v>
      </c>
    </row>
    <row r="118" spans="5:13">
      <c r="E118" s="3">
        <v>116</v>
      </c>
      <c r="F118" s="26">
        <f t="shared" si="13"/>
        <v>1218.5776934026655</v>
      </c>
      <c r="G118" s="26">
        <f t="shared" si="10"/>
        <v>588.7164382557869</v>
      </c>
      <c r="H118" s="26">
        <f t="shared" si="14"/>
        <v>629.86125514687865</v>
      </c>
      <c r="I118" s="26">
        <f t="shared" si="18"/>
        <v>79315.952228947906</v>
      </c>
      <c r="J118" s="26">
        <f t="shared" si="18"/>
        <v>63257.637899163972</v>
      </c>
      <c r="K118" s="26">
        <f t="shared" si="15"/>
        <v>217372.22335598286</v>
      </c>
      <c r="L118" s="39">
        <v>400000</v>
      </c>
      <c r="M118" s="39">
        <f t="shared" si="12"/>
        <v>182627.77664401714</v>
      </c>
    </row>
    <row r="119" spans="5:13">
      <c r="E119" s="3">
        <v>117</v>
      </c>
      <c r="F119" s="26">
        <f t="shared" si="13"/>
        <v>1218.5776934026655</v>
      </c>
      <c r="G119" s="26">
        <f t="shared" si="10"/>
        <v>587.01056402309746</v>
      </c>
      <c r="H119" s="26">
        <f t="shared" si="14"/>
        <v>631.56712937956809</v>
      </c>
      <c r="I119" s="26">
        <f t="shared" si="18"/>
        <v>79902.962792970997</v>
      </c>
      <c r="J119" s="26">
        <f t="shared" si="18"/>
        <v>63889.20502854354</v>
      </c>
      <c r="K119" s="26">
        <f t="shared" si="15"/>
        <v>216742.36210083598</v>
      </c>
      <c r="L119" s="39">
        <v>400000</v>
      </c>
      <c r="M119" s="39">
        <f t="shared" si="12"/>
        <v>183257.63789916402</v>
      </c>
    </row>
    <row r="120" spans="5:13">
      <c r="E120" s="3">
        <v>118</v>
      </c>
      <c r="F120" s="26">
        <f t="shared" si="13"/>
        <v>1218.5776934026655</v>
      </c>
      <c r="G120" s="26">
        <f t="shared" si="10"/>
        <v>585.30006971436114</v>
      </c>
      <c r="H120" s="26">
        <f t="shared" si="14"/>
        <v>633.2776236883044</v>
      </c>
      <c r="I120" s="26">
        <f t="shared" si="18"/>
        <v>80488.262862685355</v>
      </c>
      <c r="J120" s="26">
        <f t="shared" si="18"/>
        <v>64522.482652231847</v>
      </c>
      <c r="K120" s="26">
        <f t="shared" si="15"/>
        <v>216110.7949714564</v>
      </c>
      <c r="L120" s="39">
        <v>400000</v>
      </c>
      <c r="M120" s="39">
        <f t="shared" si="12"/>
        <v>183889.2050285436</v>
      </c>
    </row>
    <row r="121" spans="5:13">
      <c r="E121" s="3">
        <v>119</v>
      </c>
      <c r="F121" s="26">
        <f t="shared" si="13"/>
        <v>1218.5776934026655</v>
      </c>
      <c r="G121" s="26">
        <f t="shared" si="10"/>
        <v>583.58494281687194</v>
      </c>
      <c r="H121" s="26">
        <f t="shared" si="14"/>
        <v>634.9927505857936</v>
      </c>
      <c r="I121" s="26">
        <f t="shared" si="18"/>
        <v>81071.847805502228</v>
      </c>
      <c r="J121" s="26">
        <f t="shared" si="18"/>
        <v>65157.475402817639</v>
      </c>
      <c r="K121" s="26">
        <f t="shared" si="15"/>
        <v>215477.51734776809</v>
      </c>
      <c r="L121" s="39">
        <v>400000</v>
      </c>
      <c r="M121" s="39">
        <f t="shared" si="12"/>
        <v>184522.48265223191</v>
      </c>
    </row>
    <row r="122" spans="5:13">
      <c r="E122" s="3">
        <v>120</v>
      </c>
      <c r="F122" s="26">
        <f t="shared" si="13"/>
        <v>1218.5776934026655</v>
      </c>
      <c r="G122" s="26">
        <f t="shared" si="10"/>
        <v>581.8651707840354</v>
      </c>
      <c r="H122" s="26">
        <f t="shared" si="14"/>
        <v>636.71252261863015</v>
      </c>
      <c r="I122" s="26">
        <f t="shared" si="18"/>
        <v>81653.712976286261</v>
      </c>
      <c r="J122" s="26">
        <f t="shared" si="18"/>
        <v>65794.187925436272</v>
      </c>
      <c r="K122" s="26">
        <f t="shared" si="15"/>
        <v>214842.52459718229</v>
      </c>
      <c r="L122" s="39">
        <v>400000</v>
      </c>
      <c r="M122" s="39">
        <f t="shared" si="12"/>
        <v>185157.47540281771</v>
      </c>
    </row>
    <row r="123" spans="5:13">
      <c r="E123" s="3">
        <v>121</v>
      </c>
      <c r="F123" s="26">
        <f t="shared" si="13"/>
        <v>1218.5776934026655</v>
      </c>
      <c r="G123" s="26">
        <f t="shared" si="10"/>
        <v>580.14074103527662</v>
      </c>
      <c r="H123" s="26">
        <f t="shared" si="14"/>
        <v>638.43695236738893</v>
      </c>
      <c r="I123" s="26">
        <f t="shared" si="18"/>
        <v>82233.85371732153</v>
      </c>
      <c r="J123" s="26">
        <f t="shared" si="18"/>
        <v>66432.624877803668</v>
      </c>
      <c r="K123" s="26">
        <f t="shared" si="15"/>
        <v>214205.81207456367</v>
      </c>
      <c r="L123" s="39">
        <v>400000</v>
      </c>
      <c r="M123" s="39">
        <f t="shared" si="12"/>
        <v>185794.18792543633</v>
      </c>
    </row>
    <row r="124" spans="5:13">
      <c r="E124" s="3">
        <v>122</v>
      </c>
      <c r="F124" s="26">
        <f t="shared" si="13"/>
        <v>1218.5776934026655</v>
      </c>
      <c r="G124" s="26">
        <f t="shared" si="10"/>
        <v>578.41164095594831</v>
      </c>
      <c r="H124" s="26">
        <f t="shared" si="14"/>
        <v>640.16605244671723</v>
      </c>
      <c r="I124" s="26">
        <f t="shared" si="18"/>
        <v>82812.26535827748</v>
      </c>
      <c r="J124" s="26">
        <f t="shared" si="18"/>
        <v>67072.790930250383</v>
      </c>
      <c r="K124" s="26">
        <f t="shared" si="15"/>
        <v>213567.37512219627</v>
      </c>
      <c r="L124" s="39">
        <v>400000</v>
      </c>
      <c r="M124" s="39">
        <f t="shared" si="12"/>
        <v>186432.62487780373</v>
      </c>
    </row>
    <row r="125" spans="5:13">
      <c r="E125" s="3">
        <v>123</v>
      </c>
      <c r="F125" s="26">
        <f t="shared" si="13"/>
        <v>1218.5776934026655</v>
      </c>
      <c r="G125" s="26">
        <f t="shared" si="10"/>
        <v>576.67785789723837</v>
      </c>
      <c r="H125" s="26">
        <f t="shared" si="14"/>
        <v>641.89983550542718</v>
      </c>
      <c r="I125" s="26">
        <f t="shared" si="18"/>
        <v>83388.943216174725</v>
      </c>
      <c r="J125" s="26">
        <f t="shared" si="18"/>
        <v>67714.690765755804</v>
      </c>
      <c r="K125" s="26">
        <f t="shared" si="15"/>
        <v>212927.20906974954</v>
      </c>
      <c r="L125" s="39">
        <v>400000</v>
      </c>
      <c r="M125" s="39">
        <f t="shared" si="12"/>
        <v>187072.79093025046</v>
      </c>
    </row>
    <row r="126" spans="5:13">
      <c r="E126" s="3">
        <v>124</v>
      </c>
      <c r="F126" s="26">
        <f t="shared" si="13"/>
        <v>1218.5776934026655</v>
      </c>
      <c r="G126" s="26">
        <f t="shared" si="10"/>
        <v>574.93937917607786</v>
      </c>
      <c r="H126" s="26">
        <f t="shared" si="14"/>
        <v>643.63831422658768</v>
      </c>
      <c r="I126" s="26">
        <f t="shared" si="18"/>
        <v>83963.882595350806</v>
      </c>
      <c r="J126" s="26">
        <f t="shared" si="18"/>
        <v>68358.329079982388</v>
      </c>
      <c r="K126" s="26">
        <f t="shared" si="15"/>
        <v>212285.30923424411</v>
      </c>
      <c r="L126" s="39">
        <v>400000</v>
      </c>
      <c r="M126" s="39">
        <f t="shared" si="12"/>
        <v>187714.69076575589</v>
      </c>
    </row>
    <row r="127" spans="5:13">
      <c r="E127" s="3">
        <v>125</v>
      </c>
      <c r="F127" s="26">
        <f t="shared" si="13"/>
        <v>1218.5776934026655</v>
      </c>
      <c r="G127" s="26">
        <f t="shared" si="10"/>
        <v>573.19619207504752</v>
      </c>
      <c r="H127" s="26">
        <f t="shared" si="14"/>
        <v>645.38150132761803</v>
      </c>
      <c r="I127" s="26">
        <f t="shared" si="18"/>
        <v>84537.078787425853</v>
      </c>
      <c r="J127" s="26">
        <f t="shared" si="18"/>
        <v>69003.710581310006</v>
      </c>
      <c r="K127" s="26">
        <f t="shared" si="15"/>
        <v>211641.67092001752</v>
      </c>
      <c r="L127" s="39">
        <v>400000</v>
      </c>
      <c r="M127" s="39">
        <f t="shared" si="12"/>
        <v>188358.32907998248</v>
      </c>
    </row>
    <row r="128" spans="5:13">
      <c r="E128" s="3">
        <v>126</v>
      </c>
      <c r="F128" s="26">
        <f t="shared" si="13"/>
        <v>1218.5776934026655</v>
      </c>
      <c r="G128" s="26">
        <f t="shared" si="10"/>
        <v>571.44828384228515</v>
      </c>
      <c r="H128" s="26">
        <f t="shared" si="14"/>
        <v>647.1294095603804</v>
      </c>
      <c r="I128" s="26">
        <f t="shared" si="18"/>
        <v>85108.527071268138</v>
      </c>
      <c r="J128" s="26">
        <f t="shared" si="18"/>
        <v>69650.839990870387</v>
      </c>
      <c r="K128" s="26">
        <f t="shared" si="15"/>
        <v>210996.28941868991</v>
      </c>
      <c r="L128" s="39">
        <v>400000</v>
      </c>
      <c r="M128" s="39">
        <f t="shared" si="12"/>
        <v>189003.71058131009</v>
      </c>
    </row>
    <row r="129" spans="5:13">
      <c r="E129" s="3">
        <v>127</v>
      </c>
      <c r="F129" s="26">
        <f t="shared" si="13"/>
        <v>1218.5776934026655</v>
      </c>
      <c r="G129" s="26">
        <f t="shared" si="10"/>
        <v>569.69564169139244</v>
      </c>
      <c r="H129" s="26">
        <f t="shared" si="14"/>
        <v>648.88205171127311</v>
      </c>
      <c r="I129" s="26">
        <f t="shared" si="18"/>
        <v>85678.222712959527</v>
      </c>
      <c r="J129" s="26">
        <f t="shared" si="18"/>
        <v>70299.722042581663</v>
      </c>
      <c r="K129" s="26">
        <f t="shared" si="15"/>
        <v>210349.16000912953</v>
      </c>
      <c r="L129" s="39">
        <v>400000</v>
      </c>
      <c r="M129" s="39">
        <f t="shared" si="12"/>
        <v>189650.83999087047</v>
      </c>
    </row>
    <row r="130" spans="5:13">
      <c r="E130" s="3">
        <v>128</v>
      </c>
      <c r="F130" s="26">
        <f t="shared" si="13"/>
        <v>1218.5776934026655</v>
      </c>
      <c r="G130" s="26">
        <f t="shared" ref="G130:G193" si="19">(B$4/B$6)*K130</f>
        <v>567.93825280134115</v>
      </c>
      <c r="H130" s="26">
        <f t="shared" si="14"/>
        <v>650.6394406013244</v>
      </c>
      <c r="I130" s="26">
        <f t="shared" si="18"/>
        <v>86246.160965760864</v>
      </c>
      <c r="J130" s="26">
        <f t="shared" si="18"/>
        <v>70950.361483182991</v>
      </c>
      <c r="K130" s="26">
        <f t="shared" si="15"/>
        <v>209700.27795741826</v>
      </c>
      <c r="L130" s="39">
        <v>400000</v>
      </c>
      <c r="M130" s="39">
        <f t="shared" si="12"/>
        <v>190299.72204258174</v>
      </c>
    </row>
    <row r="131" spans="5:13">
      <c r="E131" s="3">
        <v>129</v>
      </c>
      <c r="F131" s="26">
        <f t="shared" si="13"/>
        <v>1218.5776934026655</v>
      </c>
      <c r="G131" s="26">
        <f t="shared" si="19"/>
        <v>566.17610431637922</v>
      </c>
      <c r="H131" s="26">
        <f t="shared" si="14"/>
        <v>652.40158908628632</v>
      </c>
      <c r="I131" s="26">
        <f t="shared" ref="I131:J146" si="20">I130+G131</f>
        <v>86812.33707007725</v>
      </c>
      <c r="J131" s="26">
        <f t="shared" si="20"/>
        <v>71602.76307226927</v>
      </c>
      <c r="K131" s="26">
        <f t="shared" si="15"/>
        <v>209049.63851681695</v>
      </c>
      <c r="L131" s="39">
        <v>400000</v>
      </c>
      <c r="M131" s="39">
        <f t="shared" ref="M131:M194" si="21">L131-K131</f>
        <v>190950.36148318305</v>
      </c>
    </row>
    <row r="132" spans="5:13">
      <c r="E132" s="3">
        <v>130</v>
      </c>
      <c r="F132" s="26">
        <f t="shared" ref="F132:F195" si="22">F131</f>
        <v>1218.5776934026655</v>
      </c>
      <c r="G132" s="26">
        <f t="shared" si="19"/>
        <v>564.40918334593721</v>
      </c>
      <c r="H132" s="26">
        <f t="shared" ref="H132:H195" si="23">F132-G132</f>
        <v>654.16851005672834</v>
      </c>
      <c r="I132" s="26">
        <f t="shared" si="20"/>
        <v>87376.746253423189</v>
      </c>
      <c r="J132" s="26">
        <f t="shared" si="20"/>
        <v>72256.931582325997</v>
      </c>
      <c r="K132" s="26">
        <f t="shared" ref="K132:K195" si="24">K131-H131</f>
        <v>208397.23692773067</v>
      </c>
      <c r="L132" s="39">
        <v>400000</v>
      </c>
      <c r="M132" s="39">
        <f t="shared" si="21"/>
        <v>191602.76307226933</v>
      </c>
    </row>
    <row r="133" spans="5:13">
      <c r="E133" s="3">
        <v>131</v>
      </c>
      <c r="F133" s="26">
        <f t="shared" si="22"/>
        <v>1218.5776934026655</v>
      </c>
      <c r="G133" s="26">
        <f t="shared" si="19"/>
        <v>562.63747696453356</v>
      </c>
      <c r="H133" s="26">
        <f t="shared" si="23"/>
        <v>655.94021643813198</v>
      </c>
      <c r="I133" s="26">
        <f t="shared" si="20"/>
        <v>87939.383730387723</v>
      </c>
      <c r="J133" s="26">
        <f t="shared" si="20"/>
        <v>72912.871798764128</v>
      </c>
      <c r="K133" s="26">
        <f t="shared" si="24"/>
        <v>207743.06841767393</v>
      </c>
      <c r="L133" s="39">
        <v>400000</v>
      </c>
      <c r="M133" s="39">
        <f t="shared" si="21"/>
        <v>192256.93158232607</v>
      </c>
    </row>
    <row r="134" spans="5:13">
      <c r="E134" s="3">
        <v>132</v>
      </c>
      <c r="F134" s="26">
        <f t="shared" si="22"/>
        <v>1218.5776934026655</v>
      </c>
      <c r="G134" s="26">
        <f t="shared" si="19"/>
        <v>560.86097221168029</v>
      </c>
      <c r="H134" s="26">
        <f t="shared" si="23"/>
        <v>657.71672119098525</v>
      </c>
      <c r="I134" s="26">
        <f t="shared" si="20"/>
        <v>88500.244702599404</v>
      </c>
      <c r="J134" s="26">
        <f t="shared" si="20"/>
        <v>73570.588519955112</v>
      </c>
      <c r="K134" s="26">
        <f t="shared" si="24"/>
        <v>207087.12820123578</v>
      </c>
      <c r="L134" s="39">
        <v>400000</v>
      </c>
      <c r="M134" s="39">
        <f t="shared" si="21"/>
        <v>192912.87179876422</v>
      </c>
    </row>
    <row r="135" spans="5:13">
      <c r="E135" s="3">
        <v>133</v>
      </c>
      <c r="F135" s="26">
        <f t="shared" si="22"/>
        <v>1218.5776934026655</v>
      </c>
      <c r="G135" s="26">
        <f t="shared" si="19"/>
        <v>559.07965609178802</v>
      </c>
      <c r="H135" s="26">
        <f t="shared" si="23"/>
        <v>659.49803731087752</v>
      </c>
      <c r="I135" s="26">
        <f t="shared" si="20"/>
        <v>89059.324358691199</v>
      </c>
      <c r="J135" s="26">
        <f t="shared" si="20"/>
        <v>74230.086557265997</v>
      </c>
      <c r="K135" s="26">
        <f t="shared" si="24"/>
        <v>206429.4114800448</v>
      </c>
      <c r="L135" s="39">
        <v>400000</v>
      </c>
      <c r="M135" s="39">
        <f t="shared" si="21"/>
        <v>193570.5885199552</v>
      </c>
    </row>
    <row r="136" spans="5:13">
      <c r="E136" s="3">
        <v>134</v>
      </c>
      <c r="F136" s="26">
        <f t="shared" si="22"/>
        <v>1218.5776934026655</v>
      </c>
      <c r="G136" s="26">
        <f t="shared" si="19"/>
        <v>557.29351557407108</v>
      </c>
      <c r="H136" s="26">
        <f t="shared" si="23"/>
        <v>661.28417782859447</v>
      </c>
      <c r="I136" s="26">
        <f t="shared" si="20"/>
        <v>89616.61787426527</v>
      </c>
      <c r="J136" s="26">
        <f t="shared" si="20"/>
        <v>74891.370735094592</v>
      </c>
      <c r="K136" s="26">
        <f t="shared" si="24"/>
        <v>205769.91344273393</v>
      </c>
      <c r="L136" s="39">
        <v>400000</v>
      </c>
      <c r="M136" s="39">
        <f t="shared" si="21"/>
        <v>194230.08655726607</v>
      </c>
    </row>
    <row r="137" spans="5:13">
      <c r="E137" s="3">
        <v>135</v>
      </c>
      <c r="F137" s="26">
        <f t="shared" si="22"/>
        <v>1218.5776934026655</v>
      </c>
      <c r="G137" s="26">
        <f t="shared" si="19"/>
        <v>555.50253759245197</v>
      </c>
      <c r="H137" s="26">
        <f t="shared" si="23"/>
        <v>663.07515581021357</v>
      </c>
      <c r="I137" s="26">
        <f t="shared" si="20"/>
        <v>90172.120411857715</v>
      </c>
      <c r="J137" s="26">
        <f t="shared" si="20"/>
        <v>75554.445890904812</v>
      </c>
      <c r="K137" s="26">
        <f t="shared" si="24"/>
        <v>205108.62926490535</v>
      </c>
      <c r="L137" s="39">
        <v>400000</v>
      </c>
      <c r="M137" s="39">
        <f t="shared" si="21"/>
        <v>194891.37073509465</v>
      </c>
    </row>
    <row r="138" spans="5:13">
      <c r="E138" s="3">
        <v>136</v>
      </c>
      <c r="F138" s="26">
        <f t="shared" si="22"/>
        <v>1218.5776934026655</v>
      </c>
      <c r="G138" s="26">
        <f t="shared" si="19"/>
        <v>553.70670904546603</v>
      </c>
      <c r="H138" s="26">
        <f t="shared" si="23"/>
        <v>664.87098435719952</v>
      </c>
      <c r="I138" s="26">
        <f t="shared" si="20"/>
        <v>90725.827120903181</v>
      </c>
      <c r="J138" s="26">
        <f t="shared" si="20"/>
        <v>76219.316875262011</v>
      </c>
      <c r="K138" s="26">
        <f t="shared" si="24"/>
        <v>204445.55410909513</v>
      </c>
      <c r="L138" s="39">
        <v>400000</v>
      </c>
      <c r="M138" s="39">
        <f t="shared" si="21"/>
        <v>195554.44589090487</v>
      </c>
    </row>
    <row r="139" spans="5:13">
      <c r="E139" s="3">
        <v>137</v>
      </c>
      <c r="F139" s="26">
        <f t="shared" si="22"/>
        <v>1218.5776934026655</v>
      </c>
      <c r="G139" s="26">
        <f t="shared" si="19"/>
        <v>551.9060167961652</v>
      </c>
      <c r="H139" s="26">
        <f t="shared" si="23"/>
        <v>666.67167660650034</v>
      </c>
      <c r="I139" s="26">
        <f t="shared" si="20"/>
        <v>91277.733137699339</v>
      </c>
      <c r="J139" s="26">
        <f t="shared" si="20"/>
        <v>76885.988551868519</v>
      </c>
      <c r="K139" s="26">
        <f t="shared" si="24"/>
        <v>203780.68312473793</v>
      </c>
      <c r="L139" s="39">
        <v>400000</v>
      </c>
      <c r="M139" s="39">
        <f t="shared" si="21"/>
        <v>196219.31687526207</v>
      </c>
    </row>
    <row r="140" spans="5:13">
      <c r="E140" s="3">
        <v>138</v>
      </c>
      <c r="F140" s="26">
        <f t="shared" si="22"/>
        <v>1218.5776934026655</v>
      </c>
      <c r="G140" s="26">
        <f t="shared" si="19"/>
        <v>550.10044767202271</v>
      </c>
      <c r="H140" s="26">
        <f t="shared" si="23"/>
        <v>668.47724573064284</v>
      </c>
      <c r="I140" s="26">
        <f t="shared" si="20"/>
        <v>91827.833585371365</v>
      </c>
      <c r="J140" s="26">
        <f t="shared" si="20"/>
        <v>77554.465797599158</v>
      </c>
      <c r="K140" s="26">
        <f t="shared" si="24"/>
        <v>203114.01144813144</v>
      </c>
      <c r="L140" s="39">
        <v>400000</v>
      </c>
      <c r="M140" s="39">
        <f t="shared" si="21"/>
        <v>196885.98855186856</v>
      </c>
    </row>
    <row r="141" spans="5:13">
      <c r="E141" s="3">
        <v>139</v>
      </c>
      <c r="F141" s="26">
        <f t="shared" si="22"/>
        <v>1218.5776934026655</v>
      </c>
      <c r="G141" s="26">
        <f t="shared" si="19"/>
        <v>548.28998846483546</v>
      </c>
      <c r="H141" s="26">
        <f t="shared" si="23"/>
        <v>670.28770493783009</v>
      </c>
      <c r="I141" s="26">
        <f t="shared" si="20"/>
        <v>92376.123573836201</v>
      </c>
      <c r="J141" s="26">
        <f t="shared" si="20"/>
        <v>78224.753502536987</v>
      </c>
      <c r="K141" s="26">
        <f t="shared" si="24"/>
        <v>202445.5342024008</v>
      </c>
      <c r="L141" s="39">
        <v>400000</v>
      </c>
      <c r="M141" s="39">
        <f t="shared" si="21"/>
        <v>197554.4657975992</v>
      </c>
    </row>
    <row r="142" spans="5:13">
      <c r="E142" s="3">
        <v>140</v>
      </c>
      <c r="F142" s="26">
        <f t="shared" si="22"/>
        <v>1218.5776934026655</v>
      </c>
      <c r="G142" s="26">
        <f t="shared" si="19"/>
        <v>546.47462593062892</v>
      </c>
      <c r="H142" s="26">
        <f t="shared" si="23"/>
        <v>672.10306747203663</v>
      </c>
      <c r="I142" s="26">
        <f t="shared" si="20"/>
        <v>92922.598199766828</v>
      </c>
      <c r="J142" s="26">
        <f t="shared" si="20"/>
        <v>78896.856570009026</v>
      </c>
      <c r="K142" s="26">
        <f t="shared" si="24"/>
        <v>201775.24649746297</v>
      </c>
      <c r="L142" s="39">
        <v>400000</v>
      </c>
      <c r="M142" s="39">
        <f t="shared" si="21"/>
        <v>198224.75350253703</v>
      </c>
    </row>
    <row r="143" spans="5:13">
      <c r="E143" s="3">
        <v>141</v>
      </c>
      <c r="F143" s="26">
        <f t="shared" si="22"/>
        <v>1218.5776934026655</v>
      </c>
      <c r="G143" s="26">
        <f t="shared" si="19"/>
        <v>544.65434678955887</v>
      </c>
      <c r="H143" s="26">
        <f t="shared" si="23"/>
        <v>673.92334661310667</v>
      </c>
      <c r="I143" s="26">
        <f t="shared" si="20"/>
        <v>93467.252546556381</v>
      </c>
      <c r="J143" s="26">
        <f t="shared" si="20"/>
        <v>79570.779916622138</v>
      </c>
      <c r="K143" s="26">
        <f t="shared" si="24"/>
        <v>201103.14342999095</v>
      </c>
      <c r="L143" s="39">
        <v>400000</v>
      </c>
      <c r="M143" s="39">
        <f t="shared" si="21"/>
        <v>198896.85657000905</v>
      </c>
    </row>
    <row r="144" spans="5:13">
      <c r="E144" s="3">
        <v>142</v>
      </c>
      <c r="F144" s="26">
        <f t="shared" si="22"/>
        <v>1218.5776934026655</v>
      </c>
      <c r="G144" s="26">
        <f t="shared" si="19"/>
        <v>542.82913772581503</v>
      </c>
      <c r="H144" s="26">
        <f t="shared" si="23"/>
        <v>675.74855567685051</v>
      </c>
      <c r="I144" s="26">
        <f t="shared" si="20"/>
        <v>94010.081684282195</v>
      </c>
      <c r="J144" s="26">
        <f t="shared" si="20"/>
        <v>80246.528472298989</v>
      </c>
      <c r="K144" s="26">
        <f t="shared" si="24"/>
        <v>200429.22008337785</v>
      </c>
      <c r="L144" s="39">
        <v>400000</v>
      </c>
      <c r="M144" s="39">
        <f t="shared" si="21"/>
        <v>199570.77991662215</v>
      </c>
    </row>
    <row r="145" spans="5:13">
      <c r="E145" s="3">
        <v>143</v>
      </c>
      <c r="F145" s="26">
        <f t="shared" si="22"/>
        <v>1218.5776934026655</v>
      </c>
      <c r="G145" s="26">
        <f t="shared" si="19"/>
        <v>540.99898538752359</v>
      </c>
      <c r="H145" s="26">
        <f t="shared" si="23"/>
        <v>677.57870801514196</v>
      </c>
      <c r="I145" s="26">
        <f t="shared" si="20"/>
        <v>94551.080669669725</v>
      </c>
      <c r="J145" s="26">
        <f t="shared" si="20"/>
        <v>80924.107180314124</v>
      </c>
      <c r="K145" s="26">
        <f t="shared" si="24"/>
        <v>199753.47152770101</v>
      </c>
      <c r="L145" s="39">
        <v>400000</v>
      </c>
      <c r="M145" s="39">
        <f t="shared" si="21"/>
        <v>200246.52847229899</v>
      </c>
    </row>
    <row r="146" spans="5:13">
      <c r="E146" s="3">
        <v>144</v>
      </c>
      <c r="F146" s="26">
        <f t="shared" si="22"/>
        <v>1218.5776934026655</v>
      </c>
      <c r="G146" s="26">
        <f t="shared" si="19"/>
        <v>539.16387638664924</v>
      </c>
      <c r="H146" s="26">
        <f t="shared" si="23"/>
        <v>679.41381701601631</v>
      </c>
      <c r="I146" s="26">
        <f t="shared" si="20"/>
        <v>95090.244546056376</v>
      </c>
      <c r="J146" s="26">
        <f t="shared" si="20"/>
        <v>81603.520997330139</v>
      </c>
      <c r="K146" s="26">
        <f t="shared" si="24"/>
        <v>199075.89281968586</v>
      </c>
      <c r="L146" s="39">
        <v>400000</v>
      </c>
      <c r="M146" s="39">
        <f t="shared" si="21"/>
        <v>200924.10718031414</v>
      </c>
    </row>
    <row r="147" spans="5:13">
      <c r="E147" s="3">
        <v>145</v>
      </c>
      <c r="F147" s="26">
        <f t="shared" si="22"/>
        <v>1218.5776934026655</v>
      </c>
      <c r="G147" s="26">
        <f t="shared" si="19"/>
        <v>537.32379729889749</v>
      </c>
      <c r="H147" s="26">
        <f t="shared" si="23"/>
        <v>681.25389610376806</v>
      </c>
      <c r="I147" s="26">
        <f t="shared" ref="I147:J162" si="25">I146+G147</f>
        <v>95627.568343355277</v>
      </c>
      <c r="J147" s="26">
        <f t="shared" si="25"/>
        <v>82284.774893433903</v>
      </c>
      <c r="K147" s="26">
        <f t="shared" si="24"/>
        <v>198396.47900266983</v>
      </c>
      <c r="L147" s="39">
        <v>400000</v>
      </c>
      <c r="M147" s="39">
        <f t="shared" si="21"/>
        <v>201603.52099733017</v>
      </c>
    </row>
    <row r="148" spans="5:13">
      <c r="E148" s="3">
        <v>146</v>
      </c>
      <c r="F148" s="26">
        <f t="shared" si="22"/>
        <v>1218.5776934026655</v>
      </c>
      <c r="G148" s="26">
        <f t="shared" si="19"/>
        <v>535.47873466361648</v>
      </c>
      <c r="H148" s="26">
        <f t="shared" si="23"/>
        <v>683.09895873904907</v>
      </c>
      <c r="I148" s="26">
        <f t="shared" si="25"/>
        <v>96163.047078018892</v>
      </c>
      <c r="J148" s="26">
        <f t="shared" si="25"/>
        <v>82967.873852172954</v>
      </c>
      <c r="K148" s="26">
        <f t="shared" si="24"/>
        <v>197715.22510656607</v>
      </c>
      <c r="L148" s="39">
        <v>400000</v>
      </c>
      <c r="M148" s="39">
        <f t="shared" si="21"/>
        <v>202284.77489343393</v>
      </c>
    </row>
    <row r="149" spans="5:13">
      <c r="E149" s="3">
        <v>147</v>
      </c>
      <c r="F149" s="26">
        <f t="shared" si="22"/>
        <v>1218.5776934026655</v>
      </c>
      <c r="G149" s="26">
        <f t="shared" si="19"/>
        <v>533.62867498369815</v>
      </c>
      <c r="H149" s="26">
        <f t="shared" si="23"/>
        <v>684.9490184189674</v>
      </c>
      <c r="I149" s="26">
        <f t="shared" si="25"/>
        <v>96696.675753002593</v>
      </c>
      <c r="J149" s="26">
        <f t="shared" si="25"/>
        <v>83652.822870591917</v>
      </c>
      <c r="K149" s="26">
        <f t="shared" si="24"/>
        <v>197032.12614782702</v>
      </c>
      <c r="L149" s="39">
        <v>400000</v>
      </c>
      <c r="M149" s="39">
        <f t="shared" si="21"/>
        <v>202967.87385217298</v>
      </c>
    </row>
    <row r="150" spans="5:13">
      <c r="E150" s="3">
        <v>148</v>
      </c>
      <c r="F150" s="26">
        <f t="shared" si="22"/>
        <v>1218.5776934026655</v>
      </c>
      <c r="G150" s="26">
        <f t="shared" si="19"/>
        <v>531.77360472548014</v>
      </c>
      <c r="H150" s="26">
        <f t="shared" si="23"/>
        <v>686.8040886771854</v>
      </c>
      <c r="I150" s="26">
        <f t="shared" si="25"/>
        <v>97228.449357728066</v>
      </c>
      <c r="J150" s="26">
        <f t="shared" si="25"/>
        <v>84339.62695926911</v>
      </c>
      <c r="K150" s="26">
        <f t="shared" si="24"/>
        <v>196347.17712940805</v>
      </c>
      <c r="L150" s="39">
        <v>400000</v>
      </c>
      <c r="M150" s="39">
        <f t="shared" si="21"/>
        <v>203652.82287059195</v>
      </c>
    </row>
    <row r="151" spans="5:13">
      <c r="E151" s="3">
        <v>149</v>
      </c>
      <c r="F151" s="26">
        <f t="shared" si="22"/>
        <v>1218.5776934026655</v>
      </c>
      <c r="G151" s="26">
        <f t="shared" si="19"/>
        <v>529.9135103186461</v>
      </c>
      <c r="H151" s="26">
        <f t="shared" si="23"/>
        <v>688.66418308401944</v>
      </c>
      <c r="I151" s="26">
        <f t="shared" si="25"/>
        <v>97758.362868046708</v>
      </c>
      <c r="J151" s="26">
        <f t="shared" si="25"/>
        <v>85028.291142353133</v>
      </c>
      <c r="K151" s="26">
        <f t="shared" si="24"/>
        <v>195660.37304073086</v>
      </c>
      <c r="L151" s="39">
        <v>400000</v>
      </c>
      <c r="M151" s="39">
        <f t="shared" si="21"/>
        <v>204339.62695926914</v>
      </c>
    </row>
    <row r="152" spans="5:13">
      <c r="E152" s="3">
        <v>150</v>
      </c>
      <c r="F152" s="26">
        <f t="shared" si="22"/>
        <v>1218.5776934026655</v>
      </c>
      <c r="G152" s="26">
        <f t="shared" si="19"/>
        <v>528.04837815612689</v>
      </c>
      <c r="H152" s="26">
        <f t="shared" si="23"/>
        <v>690.52931524653866</v>
      </c>
      <c r="I152" s="26">
        <f t="shared" si="25"/>
        <v>98286.411246202828</v>
      </c>
      <c r="J152" s="26">
        <f t="shared" si="25"/>
        <v>85718.820457599679</v>
      </c>
      <c r="K152" s="26">
        <f t="shared" si="24"/>
        <v>194971.70885764685</v>
      </c>
      <c r="L152" s="39">
        <v>400000</v>
      </c>
      <c r="M152" s="39">
        <f t="shared" si="21"/>
        <v>205028.29114235315</v>
      </c>
    </row>
    <row r="153" spans="5:13">
      <c r="E153" s="3">
        <v>151</v>
      </c>
      <c r="F153" s="26">
        <f t="shared" si="22"/>
        <v>1218.5776934026655</v>
      </c>
      <c r="G153" s="26">
        <f t="shared" si="19"/>
        <v>526.17819459400084</v>
      </c>
      <c r="H153" s="26">
        <f t="shared" si="23"/>
        <v>692.3994988086647</v>
      </c>
      <c r="I153" s="26">
        <f t="shared" si="25"/>
        <v>98812.58944079683</v>
      </c>
      <c r="J153" s="26">
        <f t="shared" si="25"/>
        <v>86411.219956408342</v>
      </c>
      <c r="K153" s="26">
        <f t="shared" si="24"/>
        <v>194281.17954240032</v>
      </c>
      <c r="L153" s="39">
        <v>400000</v>
      </c>
      <c r="M153" s="39">
        <f t="shared" si="21"/>
        <v>205718.82045759968</v>
      </c>
    </row>
    <row r="154" spans="5:13">
      <c r="E154" s="3">
        <v>152</v>
      </c>
      <c r="F154" s="26">
        <f t="shared" si="22"/>
        <v>1218.5776934026655</v>
      </c>
      <c r="G154" s="26">
        <f t="shared" si="19"/>
        <v>524.30294595139412</v>
      </c>
      <c r="H154" s="26">
        <f t="shared" si="23"/>
        <v>694.27474745127142</v>
      </c>
      <c r="I154" s="26">
        <f t="shared" si="25"/>
        <v>99336.892386748223</v>
      </c>
      <c r="J154" s="26">
        <f t="shared" si="25"/>
        <v>87105.494703859615</v>
      </c>
      <c r="K154" s="26">
        <f t="shared" si="24"/>
        <v>193588.78004359166</v>
      </c>
      <c r="L154" s="39">
        <v>400000</v>
      </c>
      <c r="M154" s="39">
        <f t="shared" si="21"/>
        <v>206411.21995640834</v>
      </c>
    </row>
    <row r="155" spans="5:13">
      <c r="E155" s="3">
        <v>153</v>
      </c>
      <c r="F155" s="26">
        <f t="shared" si="22"/>
        <v>1218.5776934026655</v>
      </c>
      <c r="G155" s="26">
        <f t="shared" si="19"/>
        <v>522.42261851038018</v>
      </c>
      <c r="H155" s="26">
        <f t="shared" si="23"/>
        <v>696.15507489228537</v>
      </c>
      <c r="I155" s="26">
        <f t="shared" si="25"/>
        <v>99859.315005258599</v>
      </c>
      <c r="J155" s="26">
        <f t="shared" si="25"/>
        <v>87801.649778751904</v>
      </c>
      <c r="K155" s="26">
        <f t="shared" si="24"/>
        <v>192894.50529614039</v>
      </c>
      <c r="L155" s="39">
        <v>400000</v>
      </c>
      <c r="M155" s="39">
        <f t="shared" si="21"/>
        <v>207105.49470385961</v>
      </c>
    </row>
    <row r="156" spans="5:13">
      <c r="E156" s="3">
        <v>154</v>
      </c>
      <c r="F156" s="26">
        <f t="shared" si="22"/>
        <v>1218.5776934026655</v>
      </c>
      <c r="G156" s="26">
        <f t="shared" si="19"/>
        <v>520.53719851588028</v>
      </c>
      <c r="H156" s="26">
        <f t="shared" si="23"/>
        <v>698.04049488678527</v>
      </c>
      <c r="I156" s="26">
        <f t="shared" si="25"/>
        <v>100379.85220377448</v>
      </c>
      <c r="J156" s="26">
        <f t="shared" si="25"/>
        <v>88499.690273638684</v>
      </c>
      <c r="K156" s="26">
        <f t="shared" si="24"/>
        <v>192198.35022124811</v>
      </c>
      <c r="L156" s="39">
        <v>400000</v>
      </c>
      <c r="M156" s="39">
        <f t="shared" si="21"/>
        <v>207801.64977875189</v>
      </c>
    </row>
    <row r="157" spans="5:13">
      <c r="E157" s="3">
        <v>155</v>
      </c>
      <c r="F157" s="26">
        <f t="shared" si="22"/>
        <v>1218.5776934026655</v>
      </c>
      <c r="G157" s="26">
        <f t="shared" si="19"/>
        <v>518.646672175562</v>
      </c>
      <c r="H157" s="26">
        <f t="shared" si="23"/>
        <v>699.93102122710354</v>
      </c>
      <c r="I157" s="26">
        <f t="shared" si="25"/>
        <v>100898.49887595004</v>
      </c>
      <c r="J157" s="26">
        <f t="shared" si="25"/>
        <v>89199.621294865792</v>
      </c>
      <c r="K157" s="26">
        <f t="shared" si="24"/>
        <v>191500.30972636133</v>
      </c>
      <c r="L157" s="39">
        <v>400000</v>
      </c>
      <c r="M157" s="39">
        <f t="shared" si="21"/>
        <v>208499.69027363867</v>
      </c>
    </row>
    <row r="158" spans="5:13">
      <c r="E158" s="3">
        <v>156</v>
      </c>
      <c r="F158" s="26">
        <f t="shared" si="22"/>
        <v>1218.5776934026655</v>
      </c>
      <c r="G158" s="26">
        <f t="shared" si="19"/>
        <v>516.75102565973862</v>
      </c>
      <c r="H158" s="26">
        <f t="shared" si="23"/>
        <v>701.82666774292693</v>
      </c>
      <c r="I158" s="26">
        <f t="shared" si="25"/>
        <v>101415.24990160979</v>
      </c>
      <c r="J158" s="26">
        <f t="shared" si="25"/>
        <v>89901.447962608712</v>
      </c>
      <c r="K158" s="26">
        <f t="shared" si="24"/>
        <v>190800.37870513424</v>
      </c>
      <c r="L158" s="39">
        <v>400000</v>
      </c>
      <c r="M158" s="39">
        <f t="shared" si="21"/>
        <v>209199.62129486576</v>
      </c>
    </row>
    <row r="159" spans="5:13">
      <c r="E159" s="3">
        <v>157</v>
      </c>
      <c r="F159" s="26">
        <f t="shared" si="22"/>
        <v>1218.5776934026655</v>
      </c>
      <c r="G159" s="26">
        <f t="shared" si="19"/>
        <v>514.85024510126811</v>
      </c>
      <c r="H159" s="26">
        <f t="shared" si="23"/>
        <v>703.72744830139743</v>
      </c>
      <c r="I159" s="26">
        <f t="shared" si="25"/>
        <v>101930.10014671105</v>
      </c>
      <c r="J159" s="26">
        <f t="shared" si="25"/>
        <v>90605.175410910117</v>
      </c>
      <c r="K159" s="26">
        <f t="shared" si="24"/>
        <v>190098.55203739132</v>
      </c>
      <c r="L159" s="39">
        <v>400000</v>
      </c>
      <c r="M159" s="39">
        <f t="shared" si="21"/>
        <v>209901.44796260868</v>
      </c>
    </row>
    <row r="160" spans="5:13">
      <c r="E160" s="3">
        <v>158</v>
      </c>
      <c r="F160" s="26">
        <f t="shared" si="22"/>
        <v>1218.5776934026655</v>
      </c>
      <c r="G160" s="26">
        <f t="shared" si="19"/>
        <v>512.94431659545194</v>
      </c>
      <c r="H160" s="26">
        <f t="shared" si="23"/>
        <v>705.63337680721361</v>
      </c>
      <c r="I160" s="26">
        <f t="shared" si="25"/>
        <v>102443.04446330651</v>
      </c>
      <c r="J160" s="26">
        <f t="shared" si="25"/>
        <v>91310.808787717324</v>
      </c>
      <c r="K160" s="26">
        <f t="shared" si="24"/>
        <v>189394.82458908993</v>
      </c>
      <c r="L160" s="39">
        <v>400000</v>
      </c>
      <c r="M160" s="39">
        <f t="shared" si="21"/>
        <v>210605.17541091007</v>
      </c>
    </row>
    <row r="161" spans="5:13">
      <c r="E161" s="3">
        <v>159</v>
      </c>
      <c r="F161" s="26">
        <f t="shared" si="22"/>
        <v>1218.5776934026655</v>
      </c>
      <c r="G161" s="26">
        <f t="shared" si="19"/>
        <v>511.03322619993236</v>
      </c>
      <c r="H161" s="26">
        <f t="shared" si="23"/>
        <v>707.54446720273313</v>
      </c>
      <c r="I161" s="26">
        <f t="shared" si="25"/>
        <v>102954.07768950643</v>
      </c>
      <c r="J161" s="26">
        <f t="shared" si="25"/>
        <v>92018.353254920061</v>
      </c>
      <c r="K161" s="26">
        <f t="shared" si="24"/>
        <v>188689.19121228272</v>
      </c>
      <c r="L161" s="39">
        <v>400000</v>
      </c>
      <c r="M161" s="39">
        <f t="shared" si="21"/>
        <v>211310.80878771728</v>
      </c>
    </row>
    <row r="162" spans="5:13">
      <c r="E162" s="3">
        <v>160</v>
      </c>
      <c r="F162" s="26">
        <f t="shared" si="22"/>
        <v>1218.5776934026655</v>
      </c>
      <c r="G162" s="26">
        <f t="shared" si="19"/>
        <v>509.11695993459165</v>
      </c>
      <c r="H162" s="26">
        <f t="shared" si="23"/>
        <v>709.46073346807384</v>
      </c>
      <c r="I162" s="26">
        <f t="shared" si="25"/>
        <v>103463.19464944102</v>
      </c>
      <c r="J162" s="26">
        <f t="shared" si="25"/>
        <v>92727.813988388138</v>
      </c>
      <c r="K162" s="26">
        <f t="shared" si="24"/>
        <v>187981.64674507998</v>
      </c>
      <c r="L162" s="39">
        <v>400000</v>
      </c>
      <c r="M162" s="39">
        <f t="shared" si="21"/>
        <v>212018.35325492002</v>
      </c>
    </row>
    <row r="163" spans="5:13">
      <c r="E163" s="3">
        <v>161</v>
      </c>
      <c r="F163" s="26">
        <f t="shared" si="22"/>
        <v>1218.5776934026655</v>
      </c>
      <c r="G163" s="26">
        <f t="shared" si="19"/>
        <v>507.19550378144896</v>
      </c>
      <c r="H163" s="26">
        <f t="shared" si="23"/>
        <v>711.38218962121664</v>
      </c>
      <c r="I163" s="26">
        <f t="shared" ref="I163:J178" si="26">I162+G163</f>
        <v>103970.39015322247</v>
      </c>
      <c r="J163" s="26">
        <f t="shared" si="26"/>
        <v>93439.196178009355</v>
      </c>
      <c r="K163" s="26">
        <f t="shared" si="24"/>
        <v>187272.18601161192</v>
      </c>
      <c r="L163" s="39">
        <v>400000</v>
      </c>
      <c r="M163" s="39">
        <f t="shared" si="21"/>
        <v>212727.81398838808</v>
      </c>
    </row>
    <row r="164" spans="5:13">
      <c r="E164" s="3">
        <v>162</v>
      </c>
      <c r="F164" s="26">
        <f t="shared" si="22"/>
        <v>1218.5776934026655</v>
      </c>
      <c r="G164" s="26">
        <f t="shared" si="19"/>
        <v>505.26884368455819</v>
      </c>
      <c r="H164" s="26">
        <f t="shared" si="23"/>
        <v>713.30884971810735</v>
      </c>
      <c r="I164" s="26">
        <f t="shared" si="26"/>
        <v>104475.65899690703</v>
      </c>
      <c r="J164" s="26">
        <f t="shared" si="26"/>
        <v>94152.505027727457</v>
      </c>
      <c r="K164" s="26">
        <f t="shared" si="24"/>
        <v>186560.8038219907</v>
      </c>
      <c r="L164" s="39">
        <v>400000</v>
      </c>
      <c r="M164" s="39">
        <f t="shared" si="21"/>
        <v>213439.1961780093</v>
      </c>
    </row>
    <row r="165" spans="5:13">
      <c r="E165" s="3">
        <v>163</v>
      </c>
      <c r="F165" s="26">
        <f t="shared" si="22"/>
        <v>1218.5776934026655</v>
      </c>
      <c r="G165" s="26">
        <f t="shared" si="19"/>
        <v>503.33696554990496</v>
      </c>
      <c r="H165" s="26">
        <f t="shared" si="23"/>
        <v>715.24072785276053</v>
      </c>
      <c r="I165" s="26">
        <f t="shared" si="26"/>
        <v>104978.99596245695</v>
      </c>
      <c r="J165" s="26">
        <f t="shared" si="26"/>
        <v>94867.74575558021</v>
      </c>
      <c r="K165" s="26">
        <f t="shared" si="24"/>
        <v>185847.4949722726</v>
      </c>
      <c r="L165" s="39">
        <v>400000</v>
      </c>
      <c r="M165" s="39">
        <f t="shared" si="21"/>
        <v>214152.5050277274</v>
      </c>
    </row>
    <row r="166" spans="5:13">
      <c r="E166" s="3">
        <v>164</v>
      </c>
      <c r="F166" s="26">
        <f t="shared" si="22"/>
        <v>1218.5776934026655</v>
      </c>
      <c r="G166" s="26">
        <f t="shared" si="19"/>
        <v>501.39985524530374</v>
      </c>
      <c r="H166" s="26">
        <f t="shared" si="23"/>
        <v>717.17783815736175</v>
      </c>
      <c r="I166" s="26">
        <f t="shared" si="26"/>
        <v>105480.39581770224</v>
      </c>
      <c r="J166" s="26">
        <f t="shared" si="26"/>
        <v>95584.923593737578</v>
      </c>
      <c r="K166" s="26">
        <f t="shared" si="24"/>
        <v>185132.25424441983</v>
      </c>
      <c r="L166" s="39">
        <v>400000</v>
      </c>
      <c r="M166" s="39">
        <f t="shared" si="21"/>
        <v>214867.74575558017</v>
      </c>
    </row>
    <row r="167" spans="5:13">
      <c r="E167" s="3">
        <v>165</v>
      </c>
      <c r="F167" s="26">
        <f t="shared" si="22"/>
        <v>1218.5776934026655</v>
      </c>
      <c r="G167" s="26">
        <f t="shared" si="19"/>
        <v>499.45749860029417</v>
      </c>
      <c r="H167" s="26">
        <f t="shared" si="23"/>
        <v>719.12019480237132</v>
      </c>
      <c r="I167" s="26">
        <f t="shared" si="26"/>
        <v>105979.85331630254</v>
      </c>
      <c r="J167" s="26">
        <f t="shared" si="26"/>
        <v>96304.043788539944</v>
      </c>
      <c r="K167" s="26">
        <f t="shared" si="24"/>
        <v>184415.07640626247</v>
      </c>
      <c r="L167" s="39">
        <v>400000</v>
      </c>
      <c r="M167" s="39">
        <f t="shared" si="21"/>
        <v>215584.92359373753</v>
      </c>
    </row>
    <row r="168" spans="5:13">
      <c r="E168" s="3">
        <v>166</v>
      </c>
      <c r="F168" s="26">
        <f t="shared" si="22"/>
        <v>1218.5776934026655</v>
      </c>
      <c r="G168" s="26">
        <f t="shared" si="19"/>
        <v>497.50988140603772</v>
      </c>
      <c r="H168" s="26">
        <f t="shared" si="23"/>
        <v>721.06781199662782</v>
      </c>
      <c r="I168" s="26">
        <f t="shared" si="26"/>
        <v>106477.36319770858</v>
      </c>
      <c r="J168" s="26">
        <f t="shared" si="26"/>
        <v>97025.111600536577</v>
      </c>
      <c r="K168" s="26">
        <f t="shared" si="24"/>
        <v>183695.95621146008</v>
      </c>
      <c r="L168" s="39">
        <v>400000</v>
      </c>
      <c r="M168" s="39">
        <f t="shared" si="21"/>
        <v>216304.04378853992</v>
      </c>
    </row>
    <row r="169" spans="5:13">
      <c r="E169" s="3">
        <v>167</v>
      </c>
      <c r="F169" s="26">
        <f t="shared" si="22"/>
        <v>1218.5776934026655</v>
      </c>
      <c r="G169" s="26">
        <f t="shared" si="19"/>
        <v>495.55698941521359</v>
      </c>
      <c r="H169" s="26">
        <f t="shared" si="23"/>
        <v>723.02070398745195</v>
      </c>
      <c r="I169" s="26">
        <f t="shared" si="26"/>
        <v>106972.92018712379</v>
      </c>
      <c r="J169" s="26">
        <f t="shared" si="26"/>
        <v>97748.132304524028</v>
      </c>
      <c r="K169" s="26">
        <f t="shared" si="24"/>
        <v>182974.88839946347</v>
      </c>
      <c r="L169" s="39">
        <v>400000</v>
      </c>
      <c r="M169" s="39">
        <f t="shared" si="21"/>
        <v>217025.11160053653</v>
      </c>
    </row>
    <row r="170" spans="5:13">
      <c r="E170" s="3">
        <v>168</v>
      </c>
      <c r="F170" s="26">
        <f t="shared" si="22"/>
        <v>1218.5776934026655</v>
      </c>
      <c r="G170" s="26">
        <f t="shared" si="19"/>
        <v>493.59880834191421</v>
      </c>
      <c r="H170" s="26">
        <f t="shared" si="23"/>
        <v>724.97888506075128</v>
      </c>
      <c r="I170" s="26">
        <f t="shared" si="26"/>
        <v>107466.5189954657</v>
      </c>
      <c r="J170" s="26">
        <f t="shared" si="26"/>
        <v>98473.111189584786</v>
      </c>
      <c r="K170" s="26">
        <f t="shared" si="24"/>
        <v>182251.86769547602</v>
      </c>
      <c r="L170" s="39">
        <v>400000</v>
      </c>
      <c r="M170" s="39">
        <f t="shared" si="21"/>
        <v>217748.13230452398</v>
      </c>
    </row>
    <row r="171" spans="5:13">
      <c r="E171" s="3">
        <v>169</v>
      </c>
      <c r="F171" s="26">
        <f t="shared" si="22"/>
        <v>1218.5776934026655</v>
      </c>
      <c r="G171" s="26">
        <f t="shared" si="19"/>
        <v>491.63532386154134</v>
      </c>
      <c r="H171" s="26">
        <f t="shared" si="23"/>
        <v>726.94236954112421</v>
      </c>
      <c r="I171" s="26">
        <f t="shared" si="26"/>
        <v>107958.15431932724</v>
      </c>
      <c r="J171" s="26">
        <f t="shared" si="26"/>
        <v>99200.05355912591</v>
      </c>
      <c r="K171" s="26">
        <f t="shared" si="24"/>
        <v>181526.88881041526</v>
      </c>
      <c r="L171" s="39">
        <v>400000</v>
      </c>
      <c r="M171" s="39">
        <f t="shared" si="21"/>
        <v>218473.11118958474</v>
      </c>
    </row>
    <row r="172" spans="5:13">
      <c r="E172" s="3">
        <v>170</v>
      </c>
      <c r="F172" s="26">
        <f t="shared" si="22"/>
        <v>1218.5776934026655</v>
      </c>
      <c r="G172" s="26">
        <f t="shared" si="19"/>
        <v>489.66652161070078</v>
      </c>
      <c r="H172" s="26">
        <f t="shared" si="23"/>
        <v>728.91117179196476</v>
      </c>
      <c r="I172" s="26">
        <f t="shared" si="26"/>
        <v>108447.82084093794</v>
      </c>
      <c r="J172" s="26">
        <f t="shared" si="26"/>
        <v>99928.964730917869</v>
      </c>
      <c r="K172" s="26">
        <f t="shared" si="24"/>
        <v>180799.94644087413</v>
      </c>
      <c r="L172" s="39">
        <v>400000</v>
      </c>
      <c r="M172" s="39">
        <f t="shared" si="21"/>
        <v>219200.05355912587</v>
      </c>
    </row>
    <row r="173" spans="5:13">
      <c r="E173" s="3">
        <v>171</v>
      </c>
      <c r="F173" s="26">
        <f t="shared" si="22"/>
        <v>1218.5776934026655</v>
      </c>
      <c r="G173" s="26">
        <f t="shared" si="19"/>
        <v>487.69238718709755</v>
      </c>
      <c r="H173" s="26">
        <f t="shared" si="23"/>
        <v>730.88530621556799</v>
      </c>
      <c r="I173" s="26">
        <f t="shared" si="26"/>
        <v>108935.51322812504</v>
      </c>
      <c r="J173" s="26">
        <f t="shared" si="26"/>
        <v>100659.85003713344</v>
      </c>
      <c r="K173" s="26">
        <f t="shared" si="24"/>
        <v>180071.03526908217</v>
      </c>
      <c r="L173" s="39">
        <v>400000</v>
      </c>
      <c r="M173" s="39">
        <f t="shared" si="21"/>
        <v>219928.96473091783</v>
      </c>
    </row>
    <row r="174" spans="5:13">
      <c r="E174" s="3">
        <v>172</v>
      </c>
      <c r="F174" s="26">
        <f t="shared" si="22"/>
        <v>1218.5776934026655</v>
      </c>
      <c r="G174" s="26">
        <f t="shared" si="19"/>
        <v>485.71290614943047</v>
      </c>
      <c r="H174" s="26">
        <f t="shared" si="23"/>
        <v>732.86478725323514</v>
      </c>
      <c r="I174" s="26">
        <f t="shared" si="26"/>
        <v>109421.22613427448</v>
      </c>
      <c r="J174" s="26">
        <f t="shared" si="26"/>
        <v>101392.71482438667</v>
      </c>
      <c r="K174" s="26">
        <f t="shared" si="24"/>
        <v>179340.14996286662</v>
      </c>
      <c r="L174" s="39">
        <v>400000</v>
      </c>
      <c r="M174" s="39">
        <f t="shared" si="21"/>
        <v>220659.85003713338</v>
      </c>
    </row>
    <row r="175" spans="5:13">
      <c r="E175" s="3">
        <v>173</v>
      </c>
      <c r="F175" s="26">
        <f t="shared" si="22"/>
        <v>1218.5776934026655</v>
      </c>
      <c r="G175" s="26">
        <f t="shared" si="19"/>
        <v>483.72806401728627</v>
      </c>
      <c r="H175" s="26">
        <f t="shared" si="23"/>
        <v>734.84962938537933</v>
      </c>
      <c r="I175" s="26">
        <f t="shared" si="26"/>
        <v>109904.95419829176</v>
      </c>
      <c r="J175" s="26">
        <f t="shared" si="26"/>
        <v>102127.56445377205</v>
      </c>
      <c r="K175" s="26">
        <f t="shared" si="24"/>
        <v>178607.28517561339</v>
      </c>
      <c r="L175" s="39">
        <v>400000</v>
      </c>
      <c r="M175" s="39">
        <f t="shared" si="21"/>
        <v>221392.71482438661</v>
      </c>
    </row>
    <row r="176" spans="5:13">
      <c r="E176" s="3">
        <v>174</v>
      </c>
      <c r="F176" s="26">
        <f t="shared" si="22"/>
        <v>1218.5776934026655</v>
      </c>
      <c r="G176" s="26">
        <f t="shared" si="19"/>
        <v>481.73784627103424</v>
      </c>
      <c r="H176" s="26">
        <f t="shared" si="23"/>
        <v>736.83984713163136</v>
      </c>
      <c r="I176" s="26">
        <f t="shared" si="26"/>
        <v>110386.69204456279</v>
      </c>
      <c r="J176" s="26">
        <f t="shared" si="26"/>
        <v>102864.40430090368</v>
      </c>
      <c r="K176" s="26">
        <f t="shared" si="24"/>
        <v>177872.43554622802</v>
      </c>
      <c r="L176" s="39">
        <v>400000</v>
      </c>
      <c r="M176" s="39">
        <f t="shared" si="21"/>
        <v>222127.56445377198</v>
      </c>
    </row>
    <row r="177" spans="5:13">
      <c r="E177" s="3">
        <v>175</v>
      </c>
      <c r="F177" s="26">
        <f t="shared" si="22"/>
        <v>1218.5776934026655</v>
      </c>
      <c r="G177" s="26">
        <f t="shared" si="19"/>
        <v>479.74223835171938</v>
      </c>
      <c r="H177" s="26">
        <f t="shared" si="23"/>
        <v>738.83545505094617</v>
      </c>
      <c r="I177" s="26">
        <f t="shared" si="26"/>
        <v>110866.43428291452</v>
      </c>
      <c r="J177" s="26">
        <f t="shared" si="26"/>
        <v>103603.23975595462</v>
      </c>
      <c r="K177" s="26">
        <f t="shared" si="24"/>
        <v>177135.59569909639</v>
      </c>
      <c r="L177" s="39">
        <v>400000</v>
      </c>
      <c r="M177" s="39">
        <f t="shared" si="21"/>
        <v>222864.40430090361</v>
      </c>
    </row>
    <row r="178" spans="5:13">
      <c r="E178" s="3">
        <v>176</v>
      </c>
      <c r="F178" s="26">
        <f t="shared" si="22"/>
        <v>1218.5776934026655</v>
      </c>
      <c r="G178" s="26">
        <f t="shared" si="19"/>
        <v>477.74122566095639</v>
      </c>
      <c r="H178" s="26">
        <f t="shared" si="23"/>
        <v>740.83646774170916</v>
      </c>
      <c r="I178" s="26">
        <f t="shared" si="26"/>
        <v>111344.17550857547</v>
      </c>
      <c r="J178" s="26">
        <f t="shared" si="26"/>
        <v>104344.07622369633</v>
      </c>
      <c r="K178" s="26">
        <f t="shared" si="24"/>
        <v>176396.76024404544</v>
      </c>
      <c r="L178" s="39">
        <v>400000</v>
      </c>
      <c r="M178" s="39">
        <f t="shared" si="21"/>
        <v>223603.23975595456</v>
      </c>
    </row>
    <row r="179" spans="5:13">
      <c r="E179" s="3">
        <v>177</v>
      </c>
      <c r="F179" s="26">
        <f t="shared" si="22"/>
        <v>1218.5776934026655</v>
      </c>
      <c r="G179" s="26">
        <f t="shared" si="19"/>
        <v>475.73479356082265</v>
      </c>
      <c r="H179" s="26">
        <f t="shared" si="23"/>
        <v>742.84289984184284</v>
      </c>
      <c r="I179" s="26">
        <f t="shared" ref="I179:J194" si="27">I178+G179</f>
        <v>111819.9103021363</v>
      </c>
      <c r="J179" s="26">
        <f t="shared" si="27"/>
        <v>105086.91912353817</v>
      </c>
      <c r="K179" s="26">
        <f t="shared" si="24"/>
        <v>175655.92377630374</v>
      </c>
      <c r="L179" s="39">
        <v>400000</v>
      </c>
      <c r="M179" s="39">
        <f t="shared" si="21"/>
        <v>224344.07622369626</v>
      </c>
    </row>
    <row r="180" spans="5:13">
      <c r="E180" s="3">
        <v>178</v>
      </c>
      <c r="F180" s="26">
        <f t="shared" si="22"/>
        <v>1218.5776934026655</v>
      </c>
      <c r="G180" s="26">
        <f t="shared" si="19"/>
        <v>473.72292737375102</v>
      </c>
      <c r="H180" s="26">
        <f t="shared" si="23"/>
        <v>744.85476602891458</v>
      </c>
      <c r="I180" s="26">
        <f t="shared" si="27"/>
        <v>112293.63322951004</v>
      </c>
      <c r="J180" s="26">
        <f t="shared" si="27"/>
        <v>105831.77388956709</v>
      </c>
      <c r="K180" s="26">
        <f t="shared" si="24"/>
        <v>174913.0808764619</v>
      </c>
      <c r="L180" s="39">
        <v>400000</v>
      </c>
      <c r="M180" s="39">
        <f t="shared" si="21"/>
        <v>225086.9191235381</v>
      </c>
    </row>
    <row r="181" spans="5:13">
      <c r="E181" s="3">
        <v>179</v>
      </c>
      <c r="F181" s="26">
        <f t="shared" si="22"/>
        <v>1218.5776934026655</v>
      </c>
      <c r="G181" s="26">
        <f t="shared" si="19"/>
        <v>471.70561238242271</v>
      </c>
      <c r="H181" s="26">
        <f t="shared" si="23"/>
        <v>746.87208102024283</v>
      </c>
      <c r="I181" s="26">
        <f t="shared" si="27"/>
        <v>112765.33884189247</v>
      </c>
      <c r="J181" s="26">
        <f t="shared" si="27"/>
        <v>106578.64597058733</v>
      </c>
      <c r="K181" s="26">
        <f t="shared" si="24"/>
        <v>174168.226110433</v>
      </c>
      <c r="L181" s="39">
        <v>400000</v>
      </c>
      <c r="M181" s="39">
        <f t="shared" si="21"/>
        <v>225831.773889567</v>
      </c>
    </row>
    <row r="182" spans="5:13">
      <c r="E182" s="3">
        <v>180</v>
      </c>
      <c r="F182" s="26">
        <f t="shared" si="22"/>
        <v>1218.5776934026655</v>
      </c>
      <c r="G182" s="26">
        <f t="shared" si="19"/>
        <v>469.68283382965956</v>
      </c>
      <c r="H182" s="26">
        <f t="shared" si="23"/>
        <v>748.89485957300599</v>
      </c>
      <c r="I182" s="26">
        <f t="shared" si="27"/>
        <v>113235.02167572214</v>
      </c>
      <c r="J182" s="26">
        <f t="shared" si="27"/>
        <v>107327.54083016033</v>
      </c>
      <c r="K182" s="26">
        <f t="shared" si="24"/>
        <v>173421.35402941276</v>
      </c>
      <c r="L182" s="39">
        <v>400000</v>
      </c>
      <c r="M182" s="39">
        <f t="shared" si="21"/>
        <v>226578.64597058724</v>
      </c>
    </row>
    <row r="183" spans="5:13">
      <c r="E183" s="3">
        <v>181</v>
      </c>
      <c r="F183" s="26">
        <f t="shared" si="22"/>
        <v>1218.5776934026655</v>
      </c>
      <c r="G183" s="26">
        <f t="shared" si="19"/>
        <v>467.65457691831597</v>
      </c>
      <c r="H183" s="26">
        <f t="shared" si="23"/>
        <v>750.92311648434952</v>
      </c>
      <c r="I183" s="26">
        <f t="shared" si="27"/>
        <v>113702.67625264045</v>
      </c>
      <c r="J183" s="26">
        <f t="shared" si="27"/>
        <v>108078.46394664468</v>
      </c>
      <c r="K183" s="26">
        <f t="shared" si="24"/>
        <v>172672.45916983974</v>
      </c>
      <c r="L183" s="39">
        <v>400000</v>
      </c>
      <c r="M183" s="39">
        <f t="shared" si="21"/>
        <v>227327.54083016026</v>
      </c>
    </row>
    <row r="184" spans="5:13">
      <c r="E184" s="3">
        <v>182</v>
      </c>
      <c r="F184" s="26">
        <f t="shared" si="22"/>
        <v>1218.5776934026655</v>
      </c>
      <c r="G184" s="26">
        <f t="shared" si="19"/>
        <v>465.6208268111709</v>
      </c>
      <c r="H184" s="26">
        <f t="shared" si="23"/>
        <v>752.95686659149465</v>
      </c>
      <c r="I184" s="26">
        <f t="shared" si="27"/>
        <v>114168.29707945161</v>
      </c>
      <c r="J184" s="26">
        <f t="shared" si="27"/>
        <v>108831.42081323618</v>
      </c>
      <c r="K184" s="26">
        <f t="shared" si="24"/>
        <v>171921.5360533554</v>
      </c>
      <c r="L184" s="39">
        <v>400000</v>
      </c>
      <c r="M184" s="39">
        <f t="shared" si="21"/>
        <v>228078.4639466446</v>
      </c>
    </row>
    <row r="185" spans="5:13">
      <c r="E185" s="3">
        <v>183</v>
      </c>
      <c r="F185" s="26">
        <f t="shared" si="22"/>
        <v>1218.5776934026655</v>
      </c>
      <c r="G185" s="26">
        <f t="shared" si="19"/>
        <v>463.58156863081894</v>
      </c>
      <c r="H185" s="26">
        <f t="shared" si="23"/>
        <v>754.99612477184655</v>
      </c>
      <c r="I185" s="26">
        <f t="shared" si="27"/>
        <v>114631.87864808243</v>
      </c>
      <c r="J185" s="26">
        <f t="shared" si="27"/>
        <v>109586.41693800803</v>
      </c>
      <c r="K185" s="26">
        <f t="shared" si="24"/>
        <v>171168.57918676391</v>
      </c>
      <c r="L185" s="39">
        <v>400000</v>
      </c>
      <c r="M185" s="39">
        <f t="shared" si="21"/>
        <v>228831.42081323609</v>
      </c>
    </row>
    <row r="186" spans="5:13">
      <c r="E186" s="3">
        <v>184</v>
      </c>
      <c r="F186" s="26">
        <f t="shared" si="22"/>
        <v>1218.5776934026655</v>
      </c>
      <c r="G186" s="26">
        <f t="shared" si="19"/>
        <v>461.53678745956182</v>
      </c>
      <c r="H186" s="26">
        <f t="shared" si="23"/>
        <v>757.04090594310378</v>
      </c>
      <c r="I186" s="26">
        <f t="shared" si="27"/>
        <v>115093.415435542</v>
      </c>
      <c r="J186" s="26">
        <f t="shared" si="27"/>
        <v>110343.45784395112</v>
      </c>
      <c r="K186" s="26">
        <f t="shared" si="24"/>
        <v>170413.58306199205</v>
      </c>
      <c r="L186" s="39">
        <v>400000</v>
      </c>
      <c r="M186" s="39">
        <f t="shared" si="21"/>
        <v>229586.41693800795</v>
      </c>
    </row>
    <row r="187" spans="5:13">
      <c r="E187" s="3">
        <v>185</v>
      </c>
      <c r="F187" s="26">
        <f t="shared" si="22"/>
        <v>1218.5776934026655</v>
      </c>
      <c r="G187" s="26">
        <f t="shared" si="19"/>
        <v>459.48646833929922</v>
      </c>
      <c r="H187" s="26">
        <f t="shared" si="23"/>
        <v>759.09122506336632</v>
      </c>
      <c r="I187" s="26">
        <f t="shared" si="27"/>
        <v>115552.9019038813</v>
      </c>
      <c r="J187" s="26">
        <f t="shared" si="27"/>
        <v>111102.54906901449</v>
      </c>
      <c r="K187" s="26">
        <f t="shared" si="24"/>
        <v>169656.54215604893</v>
      </c>
      <c r="L187" s="39">
        <v>400000</v>
      </c>
      <c r="M187" s="39">
        <f t="shared" si="21"/>
        <v>230343.45784395107</v>
      </c>
    </row>
    <row r="188" spans="5:13">
      <c r="E188" s="3">
        <v>186</v>
      </c>
      <c r="F188" s="26">
        <f t="shared" si="22"/>
        <v>1218.5776934026655</v>
      </c>
      <c r="G188" s="26">
        <f t="shared" si="19"/>
        <v>457.43059627141923</v>
      </c>
      <c r="H188" s="26">
        <f t="shared" si="23"/>
        <v>761.14709713124626</v>
      </c>
      <c r="I188" s="26">
        <f t="shared" si="27"/>
        <v>116010.33250015271</v>
      </c>
      <c r="J188" s="26">
        <f t="shared" si="27"/>
        <v>111863.69616614575</v>
      </c>
      <c r="K188" s="26">
        <f t="shared" si="24"/>
        <v>168897.45093098556</v>
      </c>
      <c r="L188" s="39">
        <v>400000</v>
      </c>
      <c r="M188" s="39">
        <f t="shared" si="21"/>
        <v>231102.54906901444</v>
      </c>
    </row>
    <row r="189" spans="5:13">
      <c r="E189" s="3">
        <v>187</v>
      </c>
      <c r="F189" s="26">
        <f t="shared" si="22"/>
        <v>1218.5776934026655</v>
      </c>
      <c r="G189" s="26">
        <f t="shared" si="19"/>
        <v>455.36915621668879</v>
      </c>
      <c r="H189" s="26">
        <f t="shared" si="23"/>
        <v>763.20853718597675</v>
      </c>
      <c r="I189" s="26">
        <f t="shared" si="27"/>
        <v>116465.70165636941</v>
      </c>
      <c r="J189" s="26">
        <f t="shared" si="27"/>
        <v>112626.90470333172</v>
      </c>
      <c r="K189" s="26">
        <f t="shared" si="24"/>
        <v>168136.30383385433</v>
      </c>
      <c r="L189" s="39">
        <v>400000</v>
      </c>
      <c r="M189" s="39">
        <f t="shared" si="21"/>
        <v>231863.69616614567</v>
      </c>
    </row>
    <row r="190" spans="5:13">
      <c r="E190" s="3">
        <v>188</v>
      </c>
      <c r="F190" s="26">
        <f t="shared" si="22"/>
        <v>1218.5776934026655</v>
      </c>
      <c r="G190" s="26">
        <f t="shared" si="19"/>
        <v>453.30213309514346</v>
      </c>
      <c r="H190" s="26">
        <f t="shared" si="23"/>
        <v>765.27556030752203</v>
      </c>
      <c r="I190" s="26">
        <f t="shared" si="27"/>
        <v>116919.00378946455</v>
      </c>
      <c r="J190" s="26">
        <f t="shared" si="27"/>
        <v>113392.18026363924</v>
      </c>
      <c r="K190" s="26">
        <f t="shared" si="24"/>
        <v>167373.09529666835</v>
      </c>
      <c r="L190" s="39">
        <v>400000</v>
      </c>
      <c r="M190" s="39">
        <f t="shared" si="21"/>
        <v>232626.90470333165</v>
      </c>
    </row>
    <row r="191" spans="5:13">
      <c r="E191" s="3">
        <v>189</v>
      </c>
      <c r="F191" s="26">
        <f t="shared" si="22"/>
        <v>1218.5776934026655</v>
      </c>
      <c r="G191" s="26">
        <f t="shared" si="19"/>
        <v>451.22951178597725</v>
      </c>
      <c r="H191" s="26">
        <f t="shared" si="23"/>
        <v>767.34818161668829</v>
      </c>
      <c r="I191" s="26">
        <f t="shared" si="27"/>
        <v>117370.23330125053</v>
      </c>
      <c r="J191" s="26">
        <f t="shared" si="27"/>
        <v>114159.52844525593</v>
      </c>
      <c r="K191" s="26">
        <f t="shared" si="24"/>
        <v>166607.81973636083</v>
      </c>
      <c r="L191" s="39">
        <v>400000</v>
      </c>
      <c r="M191" s="39">
        <f t="shared" si="21"/>
        <v>233392.18026363917</v>
      </c>
    </row>
    <row r="192" spans="5:13">
      <c r="E192" s="3">
        <v>190</v>
      </c>
      <c r="F192" s="26">
        <f t="shared" si="22"/>
        <v>1218.5776934026655</v>
      </c>
      <c r="G192" s="26">
        <f t="shared" si="19"/>
        <v>449.15127712743208</v>
      </c>
      <c r="H192" s="26">
        <f t="shared" si="23"/>
        <v>769.42641627523346</v>
      </c>
      <c r="I192" s="26">
        <f t="shared" si="27"/>
        <v>117819.38457837795</v>
      </c>
      <c r="J192" s="26">
        <f t="shared" si="27"/>
        <v>114928.95486153117</v>
      </c>
      <c r="K192" s="26">
        <f t="shared" si="24"/>
        <v>165840.47155474414</v>
      </c>
      <c r="L192" s="39">
        <v>400000</v>
      </c>
      <c r="M192" s="39">
        <f t="shared" si="21"/>
        <v>234159.52844525586</v>
      </c>
    </row>
    <row r="193" spans="5:13">
      <c r="E193" s="3">
        <v>191</v>
      </c>
      <c r="F193" s="26">
        <f t="shared" si="22"/>
        <v>1218.5776934026655</v>
      </c>
      <c r="G193" s="26">
        <f t="shared" si="19"/>
        <v>447.06741391668663</v>
      </c>
      <c r="H193" s="26">
        <f t="shared" si="23"/>
        <v>771.51027948597891</v>
      </c>
      <c r="I193" s="26">
        <f t="shared" si="27"/>
        <v>118266.45199229463</v>
      </c>
      <c r="J193" s="26">
        <f t="shared" si="27"/>
        <v>115700.46514101715</v>
      </c>
      <c r="K193" s="26">
        <f t="shared" si="24"/>
        <v>165071.04513846891</v>
      </c>
      <c r="L193" s="39">
        <v>400000</v>
      </c>
      <c r="M193" s="39">
        <f t="shared" si="21"/>
        <v>234928.95486153109</v>
      </c>
    </row>
    <row r="194" spans="5:13">
      <c r="E194" s="3">
        <v>192</v>
      </c>
      <c r="F194" s="26">
        <f t="shared" si="22"/>
        <v>1218.5776934026655</v>
      </c>
      <c r="G194" s="26">
        <f t="shared" ref="G194:G257" si="28">(B$4/B$6)*K194</f>
        <v>444.97790690974546</v>
      </c>
      <c r="H194" s="26">
        <f t="shared" si="23"/>
        <v>773.59978649292009</v>
      </c>
      <c r="I194" s="26">
        <f t="shared" si="27"/>
        <v>118711.42989920438</v>
      </c>
      <c r="J194" s="26">
        <f t="shared" si="27"/>
        <v>116474.06492751007</v>
      </c>
      <c r="K194" s="26">
        <f t="shared" si="24"/>
        <v>164299.53485898292</v>
      </c>
      <c r="L194" s="39">
        <v>400000</v>
      </c>
      <c r="M194" s="39">
        <f t="shared" si="21"/>
        <v>235700.46514101708</v>
      </c>
    </row>
    <row r="195" spans="5:13">
      <c r="E195" s="3">
        <v>193</v>
      </c>
      <c r="F195" s="26">
        <f t="shared" si="22"/>
        <v>1218.5776934026655</v>
      </c>
      <c r="G195" s="26">
        <f t="shared" si="28"/>
        <v>442.88274082132716</v>
      </c>
      <c r="H195" s="26">
        <f t="shared" si="23"/>
        <v>775.69495258133838</v>
      </c>
      <c r="I195" s="26">
        <f t="shared" ref="I195:J210" si="29">I194+G195</f>
        <v>119154.3126400257</v>
      </c>
      <c r="J195" s="26">
        <f t="shared" si="29"/>
        <v>117249.75988009141</v>
      </c>
      <c r="K195" s="26">
        <f t="shared" si="24"/>
        <v>163525.93507249001</v>
      </c>
      <c r="L195" s="39">
        <v>400000</v>
      </c>
      <c r="M195" s="39">
        <f t="shared" ref="M195:M258" si="30">L195-K195</f>
        <v>236474.06492750999</v>
      </c>
    </row>
    <row r="196" spans="5:13">
      <c r="E196" s="3">
        <v>194</v>
      </c>
      <c r="F196" s="26">
        <f t="shared" ref="F196:F259" si="31">F195</f>
        <v>1218.5776934026655</v>
      </c>
      <c r="G196" s="26">
        <f t="shared" si="28"/>
        <v>440.78190032475266</v>
      </c>
      <c r="H196" s="26">
        <f t="shared" ref="H196:H259" si="32">F196-G196</f>
        <v>777.79579307791289</v>
      </c>
      <c r="I196" s="26">
        <f t="shared" si="29"/>
        <v>119595.09454035046</v>
      </c>
      <c r="J196" s="26">
        <f t="shared" si="29"/>
        <v>118027.55567316932</v>
      </c>
      <c r="K196" s="26">
        <f t="shared" ref="K196:K259" si="33">K195-H195</f>
        <v>162750.24011990867</v>
      </c>
      <c r="L196" s="39">
        <v>400000</v>
      </c>
      <c r="M196" s="39">
        <f t="shared" si="30"/>
        <v>237249.75988009133</v>
      </c>
    </row>
    <row r="197" spans="5:13">
      <c r="E197" s="3">
        <v>195</v>
      </c>
      <c r="F197" s="26">
        <f t="shared" si="31"/>
        <v>1218.5776934026655</v>
      </c>
      <c r="G197" s="26">
        <f t="shared" si="28"/>
        <v>438.67537005183334</v>
      </c>
      <c r="H197" s="26">
        <f t="shared" si="32"/>
        <v>779.90232335083215</v>
      </c>
      <c r="I197" s="26">
        <f t="shared" si="29"/>
        <v>120033.76991040229</v>
      </c>
      <c r="J197" s="26">
        <f t="shared" si="29"/>
        <v>118807.45799652016</v>
      </c>
      <c r="K197" s="26">
        <f t="shared" si="33"/>
        <v>161972.44432683077</v>
      </c>
      <c r="L197" s="39">
        <v>400000</v>
      </c>
      <c r="M197" s="39">
        <f t="shared" si="30"/>
        <v>238027.55567316923</v>
      </c>
    </row>
    <row r="198" spans="5:13">
      <c r="E198" s="3">
        <v>196</v>
      </c>
      <c r="F198" s="26">
        <f t="shared" si="31"/>
        <v>1218.5776934026655</v>
      </c>
      <c r="G198" s="26">
        <f t="shared" si="28"/>
        <v>436.56313459275816</v>
      </c>
      <c r="H198" s="26">
        <f t="shared" si="32"/>
        <v>782.01455880990738</v>
      </c>
      <c r="I198" s="26">
        <f t="shared" si="29"/>
        <v>120470.33304499504</v>
      </c>
      <c r="J198" s="26">
        <f t="shared" si="29"/>
        <v>119589.47255533007</v>
      </c>
      <c r="K198" s="26">
        <f t="shared" si="33"/>
        <v>161192.54200347993</v>
      </c>
      <c r="L198" s="39">
        <v>400000</v>
      </c>
      <c r="M198" s="39">
        <f t="shared" si="30"/>
        <v>238807.45799652007</v>
      </c>
    </row>
    <row r="199" spans="5:13">
      <c r="E199" s="3">
        <v>197</v>
      </c>
      <c r="F199" s="26">
        <f t="shared" si="31"/>
        <v>1218.5776934026655</v>
      </c>
      <c r="G199" s="26">
        <f t="shared" si="28"/>
        <v>434.44517849598134</v>
      </c>
      <c r="H199" s="26">
        <f t="shared" si="32"/>
        <v>784.13251490668426</v>
      </c>
      <c r="I199" s="26">
        <f t="shared" si="29"/>
        <v>120904.77822349103</v>
      </c>
      <c r="J199" s="26">
        <f t="shared" si="29"/>
        <v>120373.60507023675</v>
      </c>
      <c r="K199" s="26">
        <f t="shared" si="33"/>
        <v>160410.52744467004</v>
      </c>
      <c r="L199" s="39">
        <v>400000</v>
      </c>
      <c r="M199" s="39">
        <f t="shared" si="30"/>
        <v>239589.47255532996</v>
      </c>
    </row>
    <row r="200" spans="5:13">
      <c r="E200" s="3">
        <v>198</v>
      </c>
      <c r="F200" s="26">
        <f t="shared" si="31"/>
        <v>1218.5776934026655</v>
      </c>
      <c r="G200" s="26">
        <f t="shared" si="28"/>
        <v>432.32148626810903</v>
      </c>
      <c r="H200" s="26">
        <f t="shared" si="32"/>
        <v>786.25620713455646</v>
      </c>
      <c r="I200" s="26">
        <f t="shared" si="29"/>
        <v>121337.09970975913</v>
      </c>
      <c r="J200" s="26">
        <f t="shared" si="29"/>
        <v>121159.86127737131</v>
      </c>
      <c r="K200" s="26">
        <f t="shared" si="33"/>
        <v>159626.39492976334</v>
      </c>
      <c r="L200" s="39">
        <v>400000</v>
      </c>
      <c r="M200" s="39">
        <f t="shared" si="30"/>
        <v>240373.60507023666</v>
      </c>
    </row>
    <row r="201" spans="5:13">
      <c r="E201" s="3">
        <v>199</v>
      </c>
      <c r="F201" s="26">
        <f t="shared" si="31"/>
        <v>1218.5776934026655</v>
      </c>
      <c r="G201" s="26">
        <f t="shared" si="28"/>
        <v>430.19204237378631</v>
      </c>
      <c r="H201" s="26">
        <f t="shared" si="32"/>
        <v>788.38565102887924</v>
      </c>
      <c r="I201" s="26">
        <f t="shared" si="29"/>
        <v>121767.29175213292</v>
      </c>
      <c r="J201" s="26">
        <f t="shared" si="29"/>
        <v>121948.24692840019</v>
      </c>
      <c r="K201" s="26">
        <f t="shared" si="33"/>
        <v>158840.13872262879</v>
      </c>
      <c r="L201" s="39">
        <v>400000</v>
      </c>
      <c r="M201" s="39">
        <f t="shared" si="30"/>
        <v>241159.86127737121</v>
      </c>
    </row>
    <row r="202" spans="5:13">
      <c r="E202" s="3">
        <v>200</v>
      </c>
      <c r="F202" s="26">
        <f t="shared" si="31"/>
        <v>1218.5776934026655</v>
      </c>
      <c r="G202" s="26">
        <f t="shared" si="28"/>
        <v>428.0568312355831</v>
      </c>
      <c r="H202" s="26">
        <f t="shared" si="32"/>
        <v>790.52086216708244</v>
      </c>
      <c r="I202" s="26">
        <f t="shared" si="29"/>
        <v>122195.34858336851</v>
      </c>
      <c r="J202" s="26">
        <f t="shared" si="29"/>
        <v>122738.76779056726</v>
      </c>
      <c r="K202" s="26">
        <f t="shared" si="33"/>
        <v>158051.7530715999</v>
      </c>
      <c r="L202" s="39">
        <v>400000</v>
      </c>
      <c r="M202" s="39">
        <f t="shared" si="30"/>
        <v>241948.2469284001</v>
      </c>
    </row>
    <row r="203" spans="5:13">
      <c r="E203" s="3">
        <v>201</v>
      </c>
      <c r="F203" s="26">
        <f t="shared" si="31"/>
        <v>1218.5776934026655</v>
      </c>
      <c r="G203" s="26">
        <f t="shared" si="28"/>
        <v>425.91583723388055</v>
      </c>
      <c r="H203" s="26">
        <f t="shared" si="32"/>
        <v>792.66185616878499</v>
      </c>
      <c r="I203" s="26">
        <f t="shared" si="29"/>
        <v>122621.2644206024</v>
      </c>
      <c r="J203" s="26">
        <f t="shared" si="29"/>
        <v>123531.42964673604</v>
      </c>
      <c r="K203" s="26">
        <f t="shared" si="33"/>
        <v>157261.23220943281</v>
      </c>
      <c r="L203" s="39">
        <v>400000</v>
      </c>
      <c r="M203" s="39">
        <f t="shared" si="30"/>
        <v>242738.76779056719</v>
      </c>
    </row>
    <row r="204" spans="5:13">
      <c r="E204" s="3">
        <v>202</v>
      </c>
      <c r="F204" s="26">
        <f t="shared" si="31"/>
        <v>1218.5776934026655</v>
      </c>
      <c r="G204" s="26">
        <f t="shared" si="28"/>
        <v>423.76904470675674</v>
      </c>
      <c r="H204" s="26">
        <f t="shared" si="32"/>
        <v>794.8086486959088</v>
      </c>
      <c r="I204" s="26">
        <f t="shared" si="29"/>
        <v>123045.03346530916</v>
      </c>
      <c r="J204" s="26">
        <f t="shared" si="29"/>
        <v>124326.23829543195</v>
      </c>
      <c r="K204" s="26">
        <f t="shared" si="33"/>
        <v>156468.57035326402</v>
      </c>
      <c r="L204" s="39">
        <v>400000</v>
      </c>
      <c r="M204" s="39">
        <f t="shared" si="30"/>
        <v>243531.42964673598</v>
      </c>
    </row>
    <row r="205" spans="5:13">
      <c r="E205" s="3">
        <v>203</v>
      </c>
      <c r="F205" s="26">
        <f t="shared" si="31"/>
        <v>1218.5776934026655</v>
      </c>
      <c r="G205" s="26">
        <f t="shared" si="28"/>
        <v>421.61643794987197</v>
      </c>
      <c r="H205" s="26">
        <f t="shared" si="32"/>
        <v>796.96125545279358</v>
      </c>
      <c r="I205" s="26">
        <f t="shared" si="29"/>
        <v>123466.64990325902</v>
      </c>
      <c r="J205" s="26">
        <f t="shared" si="29"/>
        <v>125123.19955088475</v>
      </c>
      <c r="K205" s="26">
        <f t="shared" si="33"/>
        <v>155673.76170456811</v>
      </c>
      <c r="L205" s="39">
        <v>400000</v>
      </c>
      <c r="M205" s="39">
        <f t="shared" si="30"/>
        <v>244326.23829543189</v>
      </c>
    </row>
    <row r="206" spans="5:13">
      <c r="E206" s="3">
        <v>204</v>
      </c>
      <c r="F206" s="26">
        <f t="shared" si="31"/>
        <v>1218.5776934026655</v>
      </c>
      <c r="G206" s="26">
        <f t="shared" si="28"/>
        <v>419.45800121635398</v>
      </c>
      <c r="H206" s="26">
        <f t="shared" si="32"/>
        <v>799.11969218631157</v>
      </c>
      <c r="I206" s="26">
        <f t="shared" si="29"/>
        <v>123886.10790447537</v>
      </c>
      <c r="J206" s="26">
        <f t="shared" si="29"/>
        <v>125922.31924307106</v>
      </c>
      <c r="K206" s="26">
        <f t="shared" si="33"/>
        <v>154876.80044911531</v>
      </c>
      <c r="L206" s="39">
        <v>400000</v>
      </c>
      <c r="M206" s="39">
        <f t="shared" si="30"/>
        <v>245123.19955088469</v>
      </c>
    </row>
    <row r="207" spans="5:13">
      <c r="E207" s="3">
        <v>205</v>
      </c>
      <c r="F207" s="26">
        <f t="shared" si="31"/>
        <v>1218.5776934026655</v>
      </c>
      <c r="G207" s="26">
        <f t="shared" si="28"/>
        <v>417.29371871668275</v>
      </c>
      <c r="H207" s="26">
        <f t="shared" si="32"/>
        <v>801.2839746859828</v>
      </c>
      <c r="I207" s="26">
        <f t="shared" si="29"/>
        <v>124303.40162319205</v>
      </c>
      <c r="J207" s="26">
        <f t="shared" si="29"/>
        <v>126723.60321775705</v>
      </c>
      <c r="K207" s="26">
        <f t="shared" si="33"/>
        <v>154077.68075692901</v>
      </c>
      <c r="L207" s="39">
        <v>400000</v>
      </c>
      <c r="M207" s="39">
        <f t="shared" si="30"/>
        <v>245922.31924307099</v>
      </c>
    </row>
    <row r="208" spans="5:13">
      <c r="E208" s="3">
        <v>206</v>
      </c>
      <c r="F208" s="26">
        <f t="shared" si="31"/>
        <v>1218.5776934026655</v>
      </c>
      <c r="G208" s="26">
        <f t="shared" si="28"/>
        <v>415.12357461857482</v>
      </c>
      <c r="H208" s="26">
        <f t="shared" si="32"/>
        <v>803.45411878409072</v>
      </c>
      <c r="I208" s="26">
        <f t="shared" si="29"/>
        <v>124718.52519781062</v>
      </c>
      <c r="J208" s="26">
        <f t="shared" si="29"/>
        <v>127527.05733654114</v>
      </c>
      <c r="K208" s="26">
        <f t="shared" si="33"/>
        <v>153276.39678224301</v>
      </c>
      <c r="L208" s="39">
        <v>400000</v>
      </c>
      <c r="M208" s="39">
        <f t="shared" si="30"/>
        <v>246723.60321775699</v>
      </c>
    </row>
    <row r="209" spans="5:13">
      <c r="E209" s="3">
        <v>207</v>
      </c>
      <c r="F209" s="26">
        <f t="shared" si="31"/>
        <v>1218.5776934026655</v>
      </c>
      <c r="G209" s="26">
        <f t="shared" si="28"/>
        <v>412.94755304686794</v>
      </c>
      <c r="H209" s="26">
        <f t="shared" si="32"/>
        <v>805.63014035579761</v>
      </c>
      <c r="I209" s="26">
        <f t="shared" si="29"/>
        <v>125131.47275085749</v>
      </c>
      <c r="J209" s="26">
        <f t="shared" si="29"/>
        <v>128332.68747689694</v>
      </c>
      <c r="K209" s="26">
        <f t="shared" si="33"/>
        <v>152472.94266345893</v>
      </c>
      <c r="L209" s="39">
        <v>400000</v>
      </c>
      <c r="M209" s="39">
        <f t="shared" si="30"/>
        <v>247527.05733654107</v>
      </c>
    </row>
    <row r="210" spans="5:13">
      <c r="E210" s="3">
        <v>208</v>
      </c>
      <c r="F210" s="26">
        <f t="shared" si="31"/>
        <v>1218.5776934026655</v>
      </c>
      <c r="G210" s="26">
        <f t="shared" si="28"/>
        <v>410.76563808340438</v>
      </c>
      <c r="H210" s="26">
        <f t="shared" si="32"/>
        <v>807.81205531926116</v>
      </c>
      <c r="I210" s="26">
        <f t="shared" si="29"/>
        <v>125542.2383889409</v>
      </c>
      <c r="J210" s="26">
        <f t="shared" si="29"/>
        <v>129140.4995322162</v>
      </c>
      <c r="K210" s="26">
        <f t="shared" si="33"/>
        <v>151667.31252310314</v>
      </c>
      <c r="L210" s="39">
        <v>400000</v>
      </c>
      <c r="M210" s="39">
        <f t="shared" si="30"/>
        <v>248332.68747689686</v>
      </c>
    </row>
    <row r="211" spans="5:13">
      <c r="E211" s="3">
        <v>209</v>
      </c>
      <c r="F211" s="26">
        <f t="shared" si="31"/>
        <v>1218.5776934026655</v>
      </c>
      <c r="G211" s="26">
        <f t="shared" si="28"/>
        <v>408.57781376691469</v>
      </c>
      <c r="H211" s="26">
        <f t="shared" si="32"/>
        <v>809.99987963575086</v>
      </c>
      <c r="I211" s="26">
        <f t="shared" ref="I211:J226" si="34">I210+G211</f>
        <v>125950.81620270781</v>
      </c>
      <c r="J211" s="26">
        <f t="shared" si="34"/>
        <v>129950.49941185195</v>
      </c>
      <c r="K211" s="26">
        <f t="shared" si="33"/>
        <v>150859.50046778389</v>
      </c>
      <c r="L211" s="39">
        <v>400000</v>
      </c>
      <c r="M211" s="39">
        <f t="shared" si="30"/>
        <v>249140.49953221611</v>
      </c>
    </row>
    <row r="212" spans="5:13">
      <c r="E212" s="3">
        <v>210</v>
      </c>
      <c r="F212" s="26">
        <f t="shared" si="31"/>
        <v>1218.5776934026655</v>
      </c>
      <c r="G212" s="26">
        <f t="shared" si="28"/>
        <v>406.38406409290121</v>
      </c>
      <c r="H212" s="26">
        <f t="shared" si="32"/>
        <v>812.19362930976433</v>
      </c>
      <c r="I212" s="26">
        <f t="shared" si="34"/>
        <v>126357.2002668007</v>
      </c>
      <c r="J212" s="26">
        <f t="shared" si="34"/>
        <v>130762.69304116172</v>
      </c>
      <c r="K212" s="26">
        <f t="shared" si="33"/>
        <v>150049.50058814813</v>
      </c>
      <c r="L212" s="39">
        <v>400000</v>
      </c>
      <c r="M212" s="39">
        <f t="shared" si="30"/>
        <v>249950.49941185187</v>
      </c>
    </row>
    <row r="213" spans="5:13">
      <c r="E213" s="3">
        <v>211</v>
      </c>
      <c r="F213" s="26">
        <f t="shared" si="31"/>
        <v>1218.5776934026655</v>
      </c>
      <c r="G213" s="26">
        <f t="shared" si="28"/>
        <v>404.1843730135206</v>
      </c>
      <c r="H213" s="26">
        <f t="shared" si="32"/>
        <v>814.39332038914495</v>
      </c>
      <c r="I213" s="26">
        <f t="shared" si="34"/>
        <v>126761.38463981422</v>
      </c>
      <c r="J213" s="26">
        <f t="shared" si="34"/>
        <v>131577.08636155087</v>
      </c>
      <c r="K213" s="26">
        <f t="shared" si="33"/>
        <v>149237.30695883837</v>
      </c>
      <c r="L213" s="39">
        <v>400000</v>
      </c>
      <c r="M213" s="39">
        <f t="shared" si="30"/>
        <v>250762.69304116163</v>
      </c>
    </row>
    <row r="214" spans="5:13">
      <c r="E214" s="3">
        <v>212</v>
      </c>
      <c r="F214" s="26">
        <f t="shared" si="31"/>
        <v>1218.5776934026655</v>
      </c>
      <c r="G214" s="26">
        <f t="shared" si="28"/>
        <v>401.97872443746667</v>
      </c>
      <c r="H214" s="26">
        <f t="shared" si="32"/>
        <v>816.59896896519888</v>
      </c>
      <c r="I214" s="26">
        <f t="shared" si="34"/>
        <v>127163.36336425168</v>
      </c>
      <c r="J214" s="26">
        <f t="shared" si="34"/>
        <v>132393.68533051608</v>
      </c>
      <c r="K214" s="26">
        <f t="shared" si="33"/>
        <v>148422.91363844922</v>
      </c>
      <c r="L214" s="39">
        <v>400000</v>
      </c>
      <c r="M214" s="39">
        <f t="shared" si="30"/>
        <v>251577.08636155078</v>
      </c>
    </row>
    <row r="215" spans="5:13">
      <c r="E215" s="3">
        <v>213</v>
      </c>
      <c r="F215" s="26">
        <f t="shared" si="31"/>
        <v>1218.5776934026655</v>
      </c>
      <c r="G215" s="26">
        <f t="shared" si="28"/>
        <v>399.76710222985253</v>
      </c>
      <c r="H215" s="26">
        <f t="shared" si="32"/>
        <v>818.81059117281302</v>
      </c>
      <c r="I215" s="26">
        <f t="shared" si="34"/>
        <v>127563.13046648153</v>
      </c>
      <c r="J215" s="26">
        <f t="shared" si="34"/>
        <v>133212.49592168888</v>
      </c>
      <c r="K215" s="26">
        <f t="shared" si="33"/>
        <v>147606.31466948401</v>
      </c>
      <c r="L215" s="39">
        <v>400000</v>
      </c>
      <c r="M215" s="39">
        <f t="shared" si="30"/>
        <v>252393.68533051599</v>
      </c>
    </row>
    <row r="216" spans="5:13">
      <c r="E216" s="3">
        <v>214</v>
      </c>
      <c r="F216" s="26">
        <f t="shared" si="31"/>
        <v>1218.5776934026655</v>
      </c>
      <c r="G216" s="26">
        <f t="shared" si="28"/>
        <v>397.54949021209285</v>
      </c>
      <c r="H216" s="26">
        <f t="shared" si="32"/>
        <v>821.02820319057264</v>
      </c>
      <c r="I216" s="26">
        <f t="shared" si="34"/>
        <v>127960.67995669362</v>
      </c>
      <c r="J216" s="26">
        <f t="shared" si="34"/>
        <v>134033.52412487945</v>
      </c>
      <c r="K216" s="26">
        <f t="shared" si="33"/>
        <v>146787.50407831121</v>
      </c>
      <c r="L216" s="39">
        <v>400000</v>
      </c>
      <c r="M216" s="39">
        <f t="shared" si="30"/>
        <v>253212.49592168879</v>
      </c>
    </row>
    <row r="217" spans="5:13">
      <c r="E217" s="3">
        <v>215</v>
      </c>
      <c r="F217" s="26">
        <f t="shared" si="31"/>
        <v>1218.5776934026655</v>
      </c>
      <c r="G217" s="26">
        <f t="shared" si="28"/>
        <v>395.32587216178507</v>
      </c>
      <c r="H217" s="26">
        <f t="shared" si="32"/>
        <v>823.25182124088042</v>
      </c>
      <c r="I217" s="26">
        <f t="shared" si="34"/>
        <v>128356.00582885541</v>
      </c>
      <c r="J217" s="26">
        <f t="shared" si="34"/>
        <v>134856.77594612032</v>
      </c>
      <c r="K217" s="26">
        <f t="shared" si="33"/>
        <v>145966.47587512064</v>
      </c>
      <c r="L217" s="39">
        <v>400000</v>
      </c>
      <c r="M217" s="39">
        <f t="shared" si="30"/>
        <v>254033.52412487936</v>
      </c>
    </row>
    <row r="218" spans="5:13">
      <c r="E218" s="3">
        <v>216</v>
      </c>
      <c r="F218" s="26">
        <f t="shared" si="31"/>
        <v>1218.5776934026655</v>
      </c>
      <c r="G218" s="26">
        <f t="shared" si="28"/>
        <v>393.09623181259104</v>
      </c>
      <c r="H218" s="26">
        <f t="shared" si="32"/>
        <v>825.48146159007456</v>
      </c>
      <c r="I218" s="26">
        <f t="shared" si="34"/>
        <v>128749.10206066801</v>
      </c>
      <c r="J218" s="26">
        <f t="shared" si="34"/>
        <v>135682.25740771039</v>
      </c>
      <c r="K218" s="26">
        <f t="shared" si="33"/>
        <v>145143.22405387976</v>
      </c>
      <c r="L218" s="39">
        <v>400000</v>
      </c>
      <c r="M218" s="39">
        <f t="shared" si="30"/>
        <v>254856.77594612024</v>
      </c>
    </row>
    <row r="219" spans="5:13">
      <c r="E219" s="3">
        <v>217</v>
      </c>
      <c r="F219" s="26">
        <f t="shared" si="31"/>
        <v>1218.5776934026655</v>
      </c>
      <c r="G219" s="26">
        <f t="shared" si="28"/>
        <v>390.86055285411794</v>
      </c>
      <c r="H219" s="26">
        <f t="shared" si="32"/>
        <v>827.7171405485476</v>
      </c>
      <c r="I219" s="26">
        <f t="shared" si="34"/>
        <v>129139.96261352213</v>
      </c>
      <c r="J219" s="26">
        <f t="shared" si="34"/>
        <v>136509.97454825894</v>
      </c>
      <c r="K219" s="26">
        <f t="shared" si="33"/>
        <v>144317.74259228969</v>
      </c>
      <c r="L219" s="39">
        <v>400000</v>
      </c>
      <c r="M219" s="39">
        <f t="shared" si="30"/>
        <v>255682.25740771031</v>
      </c>
    </row>
    <row r="220" spans="5:13">
      <c r="E220" s="3">
        <v>218</v>
      </c>
      <c r="F220" s="26">
        <f t="shared" si="31"/>
        <v>1218.5776934026655</v>
      </c>
      <c r="G220" s="26">
        <f t="shared" si="28"/>
        <v>388.61881893179896</v>
      </c>
      <c r="H220" s="26">
        <f t="shared" si="32"/>
        <v>829.95887447086659</v>
      </c>
      <c r="I220" s="26">
        <f t="shared" si="34"/>
        <v>129528.58143245394</v>
      </c>
      <c r="J220" s="26">
        <f t="shared" si="34"/>
        <v>137339.93342272981</v>
      </c>
      <c r="K220" s="26">
        <f t="shared" si="33"/>
        <v>143490.02545174115</v>
      </c>
      <c r="L220" s="39">
        <v>400000</v>
      </c>
      <c r="M220" s="39">
        <f t="shared" si="30"/>
        <v>256509.97454825885</v>
      </c>
    </row>
    <row r="221" spans="5:13">
      <c r="E221" s="3">
        <v>219</v>
      </c>
      <c r="F221" s="26">
        <f t="shared" si="31"/>
        <v>1218.5776934026655</v>
      </c>
      <c r="G221" s="26">
        <f t="shared" si="28"/>
        <v>386.37101364677369</v>
      </c>
      <c r="H221" s="26">
        <f t="shared" si="32"/>
        <v>832.20667975589186</v>
      </c>
      <c r="I221" s="26">
        <f t="shared" si="34"/>
        <v>129914.95244610071</v>
      </c>
      <c r="J221" s="26">
        <f t="shared" si="34"/>
        <v>138172.14010248569</v>
      </c>
      <c r="K221" s="26">
        <f t="shared" si="33"/>
        <v>142660.06657727028</v>
      </c>
      <c r="L221" s="39">
        <v>400000</v>
      </c>
      <c r="M221" s="39">
        <f t="shared" si="30"/>
        <v>257339.93342272972</v>
      </c>
    </row>
    <row r="222" spans="5:13">
      <c r="E222" s="3">
        <v>220</v>
      </c>
      <c r="F222" s="26">
        <f t="shared" si="31"/>
        <v>1218.5776934026655</v>
      </c>
      <c r="G222" s="26">
        <f t="shared" si="28"/>
        <v>384.11712055576817</v>
      </c>
      <c r="H222" s="26">
        <f t="shared" si="32"/>
        <v>834.46057284689732</v>
      </c>
      <c r="I222" s="26">
        <f t="shared" si="34"/>
        <v>130299.06956665647</v>
      </c>
      <c r="J222" s="26">
        <f t="shared" si="34"/>
        <v>139006.60067533259</v>
      </c>
      <c r="K222" s="26">
        <f t="shared" si="33"/>
        <v>141827.8598975144</v>
      </c>
      <c r="L222" s="39">
        <v>400000</v>
      </c>
      <c r="M222" s="39">
        <f t="shared" si="30"/>
        <v>258172.1401024856</v>
      </c>
    </row>
    <row r="223" spans="5:13">
      <c r="E223" s="3">
        <v>221</v>
      </c>
      <c r="F223" s="26">
        <f t="shared" si="31"/>
        <v>1218.5776934026655</v>
      </c>
      <c r="G223" s="26">
        <f t="shared" si="28"/>
        <v>381.85712317097449</v>
      </c>
      <c r="H223" s="26">
        <f t="shared" si="32"/>
        <v>836.720570231691</v>
      </c>
      <c r="I223" s="26">
        <f t="shared" si="34"/>
        <v>130680.92668982745</v>
      </c>
      <c r="J223" s="26">
        <f t="shared" si="34"/>
        <v>139843.32124556429</v>
      </c>
      <c r="K223" s="26">
        <f t="shared" si="33"/>
        <v>140993.39932466749</v>
      </c>
      <c r="L223" s="39">
        <v>400000</v>
      </c>
      <c r="M223" s="39">
        <f t="shared" si="30"/>
        <v>259006.60067533251</v>
      </c>
    </row>
    <row r="224" spans="5:13">
      <c r="E224" s="3">
        <v>222</v>
      </c>
      <c r="F224" s="26">
        <f t="shared" si="31"/>
        <v>1218.5776934026655</v>
      </c>
      <c r="G224" s="26">
        <f t="shared" si="28"/>
        <v>379.59100495993027</v>
      </c>
      <c r="H224" s="26">
        <f t="shared" si="32"/>
        <v>838.98668844273527</v>
      </c>
      <c r="I224" s="26">
        <f t="shared" si="34"/>
        <v>131060.51769478738</v>
      </c>
      <c r="J224" s="26">
        <f t="shared" si="34"/>
        <v>140682.30793400703</v>
      </c>
      <c r="K224" s="26">
        <f t="shared" si="33"/>
        <v>140156.67875443579</v>
      </c>
      <c r="L224" s="39">
        <v>400000</v>
      </c>
      <c r="M224" s="39">
        <f t="shared" si="30"/>
        <v>259843.32124556421</v>
      </c>
    </row>
    <row r="225" spans="5:13">
      <c r="E225" s="3">
        <v>223</v>
      </c>
      <c r="F225" s="26">
        <f t="shared" si="31"/>
        <v>1218.5776934026655</v>
      </c>
      <c r="G225" s="26">
        <f t="shared" si="28"/>
        <v>377.31874934539786</v>
      </c>
      <c r="H225" s="26">
        <f t="shared" si="32"/>
        <v>841.25894405726763</v>
      </c>
      <c r="I225" s="26">
        <f t="shared" si="34"/>
        <v>131437.83644413279</v>
      </c>
      <c r="J225" s="26">
        <f t="shared" si="34"/>
        <v>141523.5668780643</v>
      </c>
      <c r="K225" s="26">
        <f t="shared" si="33"/>
        <v>139317.69206599306</v>
      </c>
      <c r="L225" s="39">
        <v>400000</v>
      </c>
      <c r="M225" s="39">
        <f t="shared" si="30"/>
        <v>260682.30793400694</v>
      </c>
    </row>
    <row r="226" spans="5:13">
      <c r="E226" s="3">
        <v>224</v>
      </c>
      <c r="F226" s="26">
        <f t="shared" si="31"/>
        <v>1218.5776934026655</v>
      </c>
      <c r="G226" s="26">
        <f t="shared" si="28"/>
        <v>375.04033970524279</v>
      </c>
      <c r="H226" s="26">
        <f t="shared" si="32"/>
        <v>843.53735369742276</v>
      </c>
      <c r="I226" s="26">
        <f t="shared" si="34"/>
        <v>131812.87678383803</v>
      </c>
      <c r="J226" s="26">
        <f t="shared" si="34"/>
        <v>142367.10423176174</v>
      </c>
      <c r="K226" s="26">
        <f t="shared" si="33"/>
        <v>138476.43312193578</v>
      </c>
      <c r="L226" s="39">
        <v>400000</v>
      </c>
      <c r="M226" s="39">
        <f t="shared" si="30"/>
        <v>261523.56687806422</v>
      </c>
    </row>
    <row r="227" spans="5:13">
      <c r="E227" s="3">
        <v>225</v>
      </c>
      <c r="F227" s="26">
        <f t="shared" si="31"/>
        <v>1218.5776934026655</v>
      </c>
      <c r="G227" s="26">
        <f t="shared" si="28"/>
        <v>372.75575937231218</v>
      </c>
      <c r="H227" s="26">
        <f t="shared" si="32"/>
        <v>845.8219340303533</v>
      </c>
      <c r="I227" s="26">
        <f t="shared" ref="I227:J242" si="35">I226+G227</f>
        <v>132185.63254321035</v>
      </c>
      <c r="J227" s="26">
        <f t="shared" si="35"/>
        <v>143212.9261657921</v>
      </c>
      <c r="K227" s="26">
        <f t="shared" si="33"/>
        <v>137632.89576823835</v>
      </c>
      <c r="L227" s="39">
        <v>400000</v>
      </c>
      <c r="M227" s="39">
        <f t="shared" si="30"/>
        <v>262367.10423176165</v>
      </c>
    </row>
    <row r="228" spans="5:13">
      <c r="E228" s="3">
        <v>226</v>
      </c>
      <c r="F228" s="26">
        <f t="shared" si="31"/>
        <v>1218.5776934026655</v>
      </c>
      <c r="G228" s="26">
        <f t="shared" si="28"/>
        <v>370.46499163431332</v>
      </c>
      <c r="H228" s="26">
        <f t="shared" si="32"/>
        <v>848.11270176835228</v>
      </c>
      <c r="I228" s="26">
        <f t="shared" si="35"/>
        <v>132556.09753484465</v>
      </c>
      <c r="J228" s="26">
        <f t="shared" si="35"/>
        <v>144061.03886756045</v>
      </c>
      <c r="K228" s="26">
        <f t="shared" si="33"/>
        <v>136787.07383420799</v>
      </c>
      <c r="L228" s="39">
        <v>400000</v>
      </c>
      <c r="M228" s="39">
        <f t="shared" si="30"/>
        <v>263212.92616579204</v>
      </c>
    </row>
    <row r="229" spans="5:13">
      <c r="E229" s="3">
        <v>227</v>
      </c>
      <c r="F229" s="26">
        <f t="shared" si="31"/>
        <v>1218.5776934026655</v>
      </c>
      <c r="G229" s="26">
        <f t="shared" si="28"/>
        <v>368.1680197336907</v>
      </c>
      <c r="H229" s="26">
        <f t="shared" si="32"/>
        <v>850.40967366897485</v>
      </c>
      <c r="I229" s="26">
        <f t="shared" si="35"/>
        <v>132924.26555457833</v>
      </c>
      <c r="J229" s="26">
        <f t="shared" si="35"/>
        <v>144911.44854122942</v>
      </c>
      <c r="K229" s="26">
        <f t="shared" si="33"/>
        <v>135938.96113243964</v>
      </c>
      <c r="L229" s="39">
        <v>400000</v>
      </c>
      <c r="M229" s="39">
        <f t="shared" si="30"/>
        <v>264061.03886756033</v>
      </c>
    </row>
    <row r="230" spans="5:13">
      <c r="E230" s="3">
        <v>228</v>
      </c>
      <c r="F230" s="26">
        <f t="shared" si="31"/>
        <v>1218.5776934026655</v>
      </c>
      <c r="G230" s="26">
        <f t="shared" si="28"/>
        <v>365.86482686750389</v>
      </c>
      <c r="H230" s="26">
        <f t="shared" si="32"/>
        <v>852.71286653516165</v>
      </c>
      <c r="I230" s="26">
        <f t="shared" si="35"/>
        <v>133290.13038144584</v>
      </c>
      <c r="J230" s="26">
        <f t="shared" si="35"/>
        <v>145764.16140776456</v>
      </c>
      <c r="K230" s="26">
        <f t="shared" si="33"/>
        <v>135088.55145877067</v>
      </c>
      <c r="L230" s="39">
        <v>400000</v>
      </c>
      <c r="M230" s="39">
        <f t="shared" si="30"/>
        <v>264911.44854122936</v>
      </c>
    </row>
    <row r="231" spans="5:13">
      <c r="E231" s="3">
        <v>229</v>
      </c>
      <c r="F231" s="26">
        <f t="shared" si="31"/>
        <v>1218.5776934026655</v>
      </c>
      <c r="G231" s="26">
        <f t="shared" si="28"/>
        <v>363.55539618730455</v>
      </c>
      <c r="H231" s="26">
        <f t="shared" si="32"/>
        <v>855.02229721536105</v>
      </c>
      <c r="I231" s="26">
        <f t="shared" si="35"/>
        <v>133653.68577763313</v>
      </c>
      <c r="J231" s="26">
        <f t="shared" si="35"/>
        <v>146619.18370497992</v>
      </c>
      <c r="K231" s="26">
        <f t="shared" si="33"/>
        <v>134235.83859223552</v>
      </c>
      <c r="L231" s="39">
        <v>400000</v>
      </c>
      <c r="M231" s="39">
        <f t="shared" si="30"/>
        <v>265764.16140776448</v>
      </c>
    </row>
    <row r="232" spans="5:13">
      <c r="E232" s="3">
        <v>230</v>
      </c>
      <c r="F232" s="26">
        <f t="shared" si="31"/>
        <v>1218.5776934026655</v>
      </c>
      <c r="G232" s="26">
        <f t="shared" si="28"/>
        <v>361.23971079901298</v>
      </c>
      <c r="H232" s="26">
        <f t="shared" si="32"/>
        <v>857.33798260365256</v>
      </c>
      <c r="I232" s="26">
        <f t="shared" si="35"/>
        <v>134014.92548843214</v>
      </c>
      <c r="J232" s="26">
        <f t="shared" si="35"/>
        <v>147476.52168758356</v>
      </c>
      <c r="K232" s="26">
        <f t="shared" si="33"/>
        <v>133380.81629502017</v>
      </c>
      <c r="L232" s="39">
        <v>400000</v>
      </c>
      <c r="M232" s="39">
        <f t="shared" si="30"/>
        <v>266619.18370497983</v>
      </c>
    </row>
    <row r="233" spans="5:13">
      <c r="E233" s="3">
        <v>231</v>
      </c>
      <c r="F233" s="26">
        <f t="shared" si="31"/>
        <v>1218.5776934026655</v>
      </c>
      <c r="G233" s="26">
        <f t="shared" si="28"/>
        <v>358.91775376279475</v>
      </c>
      <c r="H233" s="26">
        <f t="shared" si="32"/>
        <v>859.6599396398708</v>
      </c>
      <c r="I233" s="26">
        <f t="shared" si="35"/>
        <v>134373.84324219494</v>
      </c>
      <c r="J233" s="26">
        <f t="shared" si="35"/>
        <v>148336.18162722344</v>
      </c>
      <c r="K233" s="26">
        <f t="shared" si="33"/>
        <v>132523.47831241653</v>
      </c>
      <c r="L233" s="39">
        <v>400000</v>
      </c>
      <c r="M233" s="39">
        <f t="shared" si="30"/>
        <v>267476.52168758347</v>
      </c>
    </row>
    <row r="234" spans="5:13">
      <c r="E234" s="3">
        <v>232</v>
      </c>
      <c r="F234" s="26">
        <f t="shared" si="31"/>
        <v>1218.5776934026655</v>
      </c>
      <c r="G234" s="26">
        <f t="shared" si="28"/>
        <v>356.58950809293674</v>
      </c>
      <c r="H234" s="26">
        <f t="shared" si="32"/>
        <v>861.98818530972881</v>
      </c>
      <c r="I234" s="26">
        <f t="shared" si="35"/>
        <v>134730.43275028787</v>
      </c>
      <c r="J234" s="26">
        <f t="shared" si="35"/>
        <v>149198.16981253316</v>
      </c>
      <c r="K234" s="26">
        <f t="shared" si="33"/>
        <v>131663.81837277664</v>
      </c>
      <c r="L234" s="39">
        <v>400000</v>
      </c>
      <c r="M234" s="39">
        <f t="shared" si="30"/>
        <v>268336.18162722338</v>
      </c>
    </row>
    <row r="235" spans="5:13">
      <c r="E235" s="3">
        <v>233</v>
      </c>
      <c r="F235" s="26">
        <f t="shared" si="31"/>
        <v>1218.5776934026655</v>
      </c>
      <c r="G235" s="26">
        <f t="shared" si="28"/>
        <v>354.25495675772288</v>
      </c>
      <c r="H235" s="26">
        <f t="shared" si="32"/>
        <v>864.32273664494267</v>
      </c>
      <c r="I235" s="26">
        <f t="shared" si="35"/>
        <v>135084.68770704561</v>
      </c>
      <c r="J235" s="26">
        <f t="shared" si="35"/>
        <v>150062.4925491781</v>
      </c>
      <c r="K235" s="26">
        <f t="shared" si="33"/>
        <v>130801.83018746691</v>
      </c>
      <c r="L235" s="39">
        <v>400000</v>
      </c>
      <c r="M235" s="39">
        <f t="shared" si="30"/>
        <v>269198.16981253307</v>
      </c>
    </row>
    <row r="236" spans="5:13">
      <c r="E236" s="3">
        <v>234</v>
      </c>
      <c r="F236" s="26">
        <f t="shared" si="31"/>
        <v>1218.5776934026655</v>
      </c>
      <c r="G236" s="26">
        <f t="shared" si="28"/>
        <v>351.9140826793095</v>
      </c>
      <c r="H236" s="26">
        <f t="shared" si="32"/>
        <v>866.66361072335599</v>
      </c>
      <c r="I236" s="26">
        <f t="shared" si="35"/>
        <v>135436.60178972493</v>
      </c>
      <c r="J236" s="26">
        <f t="shared" si="35"/>
        <v>150929.15615990147</v>
      </c>
      <c r="K236" s="26">
        <f t="shared" si="33"/>
        <v>129937.50745082197</v>
      </c>
      <c r="L236" s="39">
        <v>400000</v>
      </c>
      <c r="M236" s="39">
        <f t="shared" si="30"/>
        <v>270062.49254917802</v>
      </c>
    </row>
    <row r="237" spans="5:13">
      <c r="E237" s="3">
        <v>235</v>
      </c>
      <c r="F237" s="26">
        <f t="shared" si="31"/>
        <v>1218.5776934026655</v>
      </c>
      <c r="G237" s="26">
        <f t="shared" si="28"/>
        <v>349.56686873360042</v>
      </c>
      <c r="H237" s="26">
        <f t="shared" si="32"/>
        <v>869.01082466906519</v>
      </c>
      <c r="I237" s="26">
        <f t="shared" si="35"/>
        <v>135786.16865845854</v>
      </c>
      <c r="J237" s="26">
        <f t="shared" si="35"/>
        <v>151798.16698457053</v>
      </c>
      <c r="K237" s="26">
        <f t="shared" si="33"/>
        <v>129070.84384009862</v>
      </c>
      <c r="L237" s="39">
        <v>400000</v>
      </c>
      <c r="M237" s="39">
        <f t="shared" si="30"/>
        <v>270929.15615990141</v>
      </c>
    </row>
    <row r="238" spans="5:13">
      <c r="E238" s="3">
        <v>236</v>
      </c>
      <c r="F238" s="26">
        <f t="shared" si="31"/>
        <v>1218.5776934026655</v>
      </c>
      <c r="G238" s="26">
        <f t="shared" si="28"/>
        <v>347.21329775012174</v>
      </c>
      <c r="H238" s="26">
        <f t="shared" si="32"/>
        <v>871.36439565254386</v>
      </c>
      <c r="I238" s="26">
        <f t="shared" si="35"/>
        <v>136133.38195620867</v>
      </c>
      <c r="J238" s="26">
        <f t="shared" si="35"/>
        <v>152669.53138022308</v>
      </c>
      <c r="K238" s="26">
        <f t="shared" si="33"/>
        <v>128201.83301542955</v>
      </c>
      <c r="L238" s="39">
        <v>400000</v>
      </c>
      <c r="M238" s="39">
        <f t="shared" si="30"/>
        <v>271798.16698457045</v>
      </c>
    </row>
    <row r="239" spans="5:13">
      <c r="E239" s="3">
        <v>237</v>
      </c>
      <c r="F239" s="26">
        <f t="shared" si="31"/>
        <v>1218.5776934026655</v>
      </c>
      <c r="G239" s="26">
        <f t="shared" si="28"/>
        <v>344.85335251189605</v>
      </c>
      <c r="H239" s="26">
        <f t="shared" si="32"/>
        <v>873.72434089076955</v>
      </c>
      <c r="I239" s="26">
        <f t="shared" si="35"/>
        <v>136478.23530872056</v>
      </c>
      <c r="J239" s="26">
        <f t="shared" si="35"/>
        <v>153543.25572111385</v>
      </c>
      <c r="K239" s="26">
        <f t="shared" si="33"/>
        <v>127330.46861977701</v>
      </c>
      <c r="L239" s="39">
        <v>400000</v>
      </c>
      <c r="M239" s="39">
        <f t="shared" si="30"/>
        <v>272669.53138022299</v>
      </c>
    </row>
    <row r="240" spans="5:13">
      <c r="E240" s="3">
        <v>238</v>
      </c>
      <c r="F240" s="26">
        <f t="shared" si="31"/>
        <v>1218.5776934026655</v>
      </c>
      <c r="G240" s="26">
        <f t="shared" si="28"/>
        <v>342.48701575531692</v>
      </c>
      <c r="H240" s="26">
        <f t="shared" si="32"/>
        <v>876.09067764734868</v>
      </c>
      <c r="I240" s="26">
        <f t="shared" si="35"/>
        <v>136820.72232447588</v>
      </c>
      <c r="J240" s="26">
        <f t="shared" si="35"/>
        <v>154419.3463987612</v>
      </c>
      <c r="K240" s="26">
        <f t="shared" si="33"/>
        <v>126456.74427888624</v>
      </c>
      <c r="L240" s="39">
        <v>400000</v>
      </c>
      <c r="M240" s="39">
        <f t="shared" si="30"/>
        <v>273543.25572111376</v>
      </c>
    </row>
    <row r="241" spans="5:13">
      <c r="E241" s="3">
        <v>239</v>
      </c>
      <c r="F241" s="26">
        <f t="shared" si="31"/>
        <v>1218.5776934026655</v>
      </c>
      <c r="G241" s="26">
        <f t="shared" si="28"/>
        <v>340.114270170022</v>
      </c>
      <c r="H241" s="26">
        <f t="shared" si="32"/>
        <v>878.46342323264355</v>
      </c>
      <c r="I241" s="26">
        <f t="shared" si="35"/>
        <v>137160.83659464589</v>
      </c>
      <c r="J241" s="26">
        <f t="shared" si="35"/>
        <v>155297.80982199384</v>
      </c>
      <c r="K241" s="26">
        <f t="shared" si="33"/>
        <v>125580.6536012389</v>
      </c>
      <c r="L241" s="39">
        <v>400000</v>
      </c>
      <c r="M241" s="39">
        <f t="shared" si="30"/>
        <v>274419.34639876109</v>
      </c>
    </row>
    <row r="242" spans="5:13">
      <c r="E242" s="3">
        <v>240</v>
      </c>
      <c r="F242" s="26">
        <f t="shared" si="31"/>
        <v>1218.5776934026655</v>
      </c>
      <c r="G242" s="26">
        <f t="shared" si="28"/>
        <v>337.73509839876692</v>
      </c>
      <c r="H242" s="26">
        <f t="shared" si="32"/>
        <v>880.84259500389862</v>
      </c>
      <c r="I242" s="26">
        <f t="shared" si="35"/>
        <v>137498.57169304465</v>
      </c>
      <c r="J242" s="26">
        <f t="shared" si="35"/>
        <v>156178.65241699773</v>
      </c>
      <c r="K242" s="26">
        <f t="shared" si="33"/>
        <v>124702.19017800625</v>
      </c>
      <c r="L242" s="39">
        <v>400000</v>
      </c>
      <c r="M242" s="39">
        <f t="shared" si="30"/>
        <v>275297.80982199375</v>
      </c>
    </row>
    <row r="243" spans="5:13">
      <c r="E243" s="3">
        <v>241</v>
      </c>
      <c r="F243" s="26">
        <f t="shared" si="31"/>
        <v>1218.5776934026655</v>
      </c>
      <c r="G243" s="26">
        <f t="shared" si="28"/>
        <v>335.34948303729806</v>
      </c>
      <c r="H243" s="26">
        <f t="shared" si="32"/>
        <v>883.22821036536743</v>
      </c>
      <c r="I243" s="26">
        <f t="shared" ref="I243:J258" si="36">I242+G243</f>
        <v>137833.92117608196</v>
      </c>
      <c r="J243" s="26">
        <f t="shared" si="36"/>
        <v>157061.88062736311</v>
      </c>
      <c r="K243" s="26">
        <f t="shared" si="33"/>
        <v>123821.34758300235</v>
      </c>
      <c r="L243" s="39">
        <v>400000</v>
      </c>
      <c r="M243" s="39">
        <f t="shared" si="30"/>
        <v>276178.65241699765</v>
      </c>
    </row>
    <row r="244" spans="5:13">
      <c r="E244" s="3">
        <v>242</v>
      </c>
      <c r="F244" s="26">
        <f t="shared" si="31"/>
        <v>1218.5776934026655</v>
      </c>
      <c r="G244" s="26">
        <f t="shared" si="28"/>
        <v>332.95740663422515</v>
      </c>
      <c r="H244" s="26">
        <f t="shared" si="32"/>
        <v>885.62028676844034</v>
      </c>
      <c r="I244" s="26">
        <f t="shared" si="36"/>
        <v>138166.87858271619</v>
      </c>
      <c r="J244" s="26">
        <f t="shared" si="36"/>
        <v>157947.50091413155</v>
      </c>
      <c r="K244" s="26">
        <f t="shared" si="33"/>
        <v>122938.11937263698</v>
      </c>
      <c r="L244" s="39">
        <v>400000</v>
      </c>
      <c r="M244" s="39">
        <f t="shared" si="30"/>
        <v>277061.88062736299</v>
      </c>
    </row>
    <row r="245" spans="5:13">
      <c r="E245" s="3">
        <v>243</v>
      </c>
      <c r="F245" s="26">
        <f t="shared" si="31"/>
        <v>1218.5776934026655</v>
      </c>
      <c r="G245" s="26">
        <f t="shared" si="28"/>
        <v>330.55885169089402</v>
      </c>
      <c r="H245" s="26">
        <f t="shared" si="32"/>
        <v>888.01884171177153</v>
      </c>
      <c r="I245" s="26">
        <f t="shared" si="36"/>
        <v>138497.4374344071</v>
      </c>
      <c r="J245" s="26">
        <f t="shared" si="36"/>
        <v>158835.51975584333</v>
      </c>
      <c r="K245" s="26">
        <f t="shared" si="33"/>
        <v>122052.49908586855</v>
      </c>
      <c r="L245" s="39">
        <v>400000</v>
      </c>
      <c r="M245" s="39">
        <f t="shared" si="30"/>
        <v>277947.50091413147</v>
      </c>
    </row>
    <row r="246" spans="5:13">
      <c r="E246" s="3">
        <v>244</v>
      </c>
      <c r="F246" s="26">
        <f t="shared" si="31"/>
        <v>1218.5776934026655</v>
      </c>
      <c r="G246" s="26">
        <f t="shared" si="28"/>
        <v>328.15380066125795</v>
      </c>
      <c r="H246" s="26">
        <f t="shared" si="32"/>
        <v>890.4238927414076</v>
      </c>
      <c r="I246" s="26">
        <f t="shared" si="36"/>
        <v>138825.59123506836</v>
      </c>
      <c r="J246" s="26">
        <f t="shared" si="36"/>
        <v>159725.94364858474</v>
      </c>
      <c r="K246" s="26">
        <f t="shared" si="33"/>
        <v>121164.48024415677</v>
      </c>
      <c r="L246" s="39">
        <v>400000</v>
      </c>
      <c r="M246" s="39">
        <f t="shared" si="30"/>
        <v>278835.51975584321</v>
      </c>
    </row>
    <row r="247" spans="5:13">
      <c r="E247" s="3">
        <v>245</v>
      </c>
      <c r="F247" s="26">
        <f t="shared" si="31"/>
        <v>1218.5776934026655</v>
      </c>
      <c r="G247" s="26">
        <f t="shared" si="28"/>
        <v>325.74223595174993</v>
      </c>
      <c r="H247" s="26">
        <f t="shared" si="32"/>
        <v>892.83545745091556</v>
      </c>
      <c r="I247" s="26">
        <f t="shared" si="36"/>
        <v>139151.3334710201</v>
      </c>
      <c r="J247" s="26">
        <f t="shared" si="36"/>
        <v>160618.77910603565</v>
      </c>
      <c r="K247" s="26">
        <f t="shared" si="33"/>
        <v>120274.05635141536</v>
      </c>
      <c r="L247" s="39">
        <v>400000</v>
      </c>
      <c r="M247" s="39">
        <f t="shared" si="30"/>
        <v>279725.94364858465</v>
      </c>
    </row>
    <row r="248" spans="5:13">
      <c r="E248" s="3">
        <v>246</v>
      </c>
      <c r="F248" s="26">
        <f t="shared" si="31"/>
        <v>1218.5776934026655</v>
      </c>
      <c r="G248" s="26">
        <f t="shared" si="28"/>
        <v>323.32413992115374</v>
      </c>
      <c r="H248" s="26">
        <f t="shared" si="32"/>
        <v>895.25355348151174</v>
      </c>
      <c r="I248" s="26">
        <f t="shared" si="36"/>
        <v>139474.65761094124</v>
      </c>
      <c r="J248" s="26">
        <f t="shared" si="36"/>
        <v>161514.03265951716</v>
      </c>
      <c r="K248" s="26">
        <f t="shared" si="33"/>
        <v>119381.22089396445</v>
      </c>
      <c r="L248" s="39">
        <v>400000</v>
      </c>
      <c r="M248" s="39">
        <f t="shared" si="30"/>
        <v>280618.77910603554</v>
      </c>
    </row>
    <row r="249" spans="5:13">
      <c r="E249" s="3">
        <v>247</v>
      </c>
      <c r="F249" s="26">
        <f t="shared" si="31"/>
        <v>1218.5776934026655</v>
      </c>
      <c r="G249" s="26">
        <f t="shared" si="28"/>
        <v>320.89949488047461</v>
      </c>
      <c r="H249" s="26">
        <f t="shared" si="32"/>
        <v>897.678198522191</v>
      </c>
      <c r="I249" s="26">
        <f t="shared" si="36"/>
        <v>139795.5571058217</v>
      </c>
      <c r="J249" s="26">
        <f t="shared" si="36"/>
        <v>162411.71085803935</v>
      </c>
      <c r="K249" s="26">
        <f t="shared" si="33"/>
        <v>118485.96734048294</v>
      </c>
      <c r="L249" s="39">
        <v>400000</v>
      </c>
      <c r="M249" s="39">
        <f t="shared" si="30"/>
        <v>281514.03265951708</v>
      </c>
    </row>
    <row r="250" spans="5:13">
      <c r="E250" s="3">
        <v>248</v>
      </c>
      <c r="F250" s="26">
        <f t="shared" si="31"/>
        <v>1218.5776934026655</v>
      </c>
      <c r="G250" s="26">
        <f t="shared" si="28"/>
        <v>318.4682830928104</v>
      </c>
      <c r="H250" s="26">
        <f t="shared" si="32"/>
        <v>900.10941030985509</v>
      </c>
      <c r="I250" s="26">
        <f t="shared" si="36"/>
        <v>140114.02538891451</v>
      </c>
      <c r="J250" s="26">
        <f t="shared" si="36"/>
        <v>163311.8202683492</v>
      </c>
      <c r="K250" s="26">
        <f t="shared" si="33"/>
        <v>117588.28914196075</v>
      </c>
      <c r="L250" s="39">
        <v>400000</v>
      </c>
      <c r="M250" s="39">
        <f t="shared" si="30"/>
        <v>282411.71085803927</v>
      </c>
    </row>
    <row r="251" spans="5:13">
      <c r="E251" s="3">
        <v>249</v>
      </c>
      <c r="F251" s="26">
        <f t="shared" si="31"/>
        <v>1218.5776934026655</v>
      </c>
      <c r="G251" s="26">
        <f t="shared" si="28"/>
        <v>316.03048677322118</v>
      </c>
      <c r="H251" s="26">
        <f t="shared" si="32"/>
        <v>902.54720662944442</v>
      </c>
      <c r="I251" s="26">
        <f t="shared" si="36"/>
        <v>140430.05587568774</v>
      </c>
      <c r="J251" s="26">
        <f t="shared" si="36"/>
        <v>164214.36747497864</v>
      </c>
      <c r="K251" s="26">
        <f t="shared" si="33"/>
        <v>116688.17973165089</v>
      </c>
      <c r="L251" s="39">
        <v>400000</v>
      </c>
      <c r="M251" s="39">
        <f t="shared" si="30"/>
        <v>283311.82026834914</v>
      </c>
    </row>
    <row r="252" spans="5:13">
      <c r="E252" s="3">
        <v>250</v>
      </c>
      <c r="F252" s="26">
        <f t="shared" si="31"/>
        <v>1218.5776934026655</v>
      </c>
      <c r="G252" s="26">
        <f t="shared" si="28"/>
        <v>313.58608808859975</v>
      </c>
      <c r="H252" s="26">
        <f t="shared" si="32"/>
        <v>904.99160531406574</v>
      </c>
      <c r="I252" s="26">
        <f t="shared" si="36"/>
        <v>140743.64196377635</v>
      </c>
      <c r="J252" s="26">
        <f t="shared" si="36"/>
        <v>165119.35908029272</v>
      </c>
      <c r="K252" s="26">
        <f t="shared" si="33"/>
        <v>115785.63252502144</v>
      </c>
      <c r="L252" s="39">
        <v>400000</v>
      </c>
      <c r="M252" s="39">
        <f t="shared" si="30"/>
        <v>284214.36747497856</v>
      </c>
    </row>
    <row r="253" spans="5:13">
      <c r="E253" s="3">
        <v>251</v>
      </c>
      <c r="F253" s="26">
        <f t="shared" si="31"/>
        <v>1218.5776934026655</v>
      </c>
      <c r="G253" s="26">
        <f t="shared" si="28"/>
        <v>311.13506915754084</v>
      </c>
      <c r="H253" s="26">
        <f t="shared" si="32"/>
        <v>907.44262424512476</v>
      </c>
      <c r="I253" s="26">
        <f t="shared" si="36"/>
        <v>141054.7770329339</v>
      </c>
      <c r="J253" s="26">
        <f t="shared" si="36"/>
        <v>166026.80170453785</v>
      </c>
      <c r="K253" s="26">
        <f t="shared" si="33"/>
        <v>114880.64091970738</v>
      </c>
      <c r="L253" s="39">
        <v>400000</v>
      </c>
      <c r="M253" s="39">
        <f t="shared" si="30"/>
        <v>285119.35908029263</v>
      </c>
    </row>
    <row r="254" spans="5:13">
      <c r="E254" s="3">
        <v>252</v>
      </c>
      <c r="F254" s="26">
        <f t="shared" si="31"/>
        <v>1218.5776934026655</v>
      </c>
      <c r="G254" s="26">
        <f t="shared" si="28"/>
        <v>308.67741205021025</v>
      </c>
      <c r="H254" s="26">
        <f t="shared" si="32"/>
        <v>909.90028135245529</v>
      </c>
      <c r="I254" s="26">
        <f t="shared" si="36"/>
        <v>141363.45444498412</v>
      </c>
      <c r="J254" s="26">
        <f t="shared" si="36"/>
        <v>166936.70198589031</v>
      </c>
      <c r="K254" s="26">
        <f t="shared" si="33"/>
        <v>113973.19829546225</v>
      </c>
      <c r="L254" s="39">
        <v>400000</v>
      </c>
      <c r="M254" s="39">
        <f t="shared" si="30"/>
        <v>286026.80170453776</v>
      </c>
    </row>
    <row r="255" spans="5:13">
      <c r="E255" s="3">
        <v>253</v>
      </c>
      <c r="F255" s="26">
        <f t="shared" si="31"/>
        <v>1218.5776934026655</v>
      </c>
      <c r="G255" s="26">
        <f t="shared" si="28"/>
        <v>306.21309878821404</v>
      </c>
      <c r="H255" s="26">
        <f t="shared" si="32"/>
        <v>912.36459461445156</v>
      </c>
      <c r="I255" s="26">
        <f t="shared" si="36"/>
        <v>141669.66754377235</v>
      </c>
      <c r="J255" s="26">
        <f t="shared" si="36"/>
        <v>167849.06658050476</v>
      </c>
      <c r="K255" s="26">
        <f t="shared" si="33"/>
        <v>113063.29801410979</v>
      </c>
      <c r="L255" s="39">
        <v>400000</v>
      </c>
      <c r="M255" s="39">
        <f t="shared" si="30"/>
        <v>286936.70198589022</v>
      </c>
    </row>
    <row r="256" spans="5:13">
      <c r="E256" s="3">
        <v>254</v>
      </c>
      <c r="F256" s="26">
        <f t="shared" si="31"/>
        <v>1218.5776934026655</v>
      </c>
      <c r="G256" s="26">
        <f t="shared" si="28"/>
        <v>303.74211134446654</v>
      </c>
      <c r="H256" s="26">
        <f t="shared" si="32"/>
        <v>914.83558205819895</v>
      </c>
      <c r="I256" s="26">
        <f t="shared" si="36"/>
        <v>141973.40965511682</v>
      </c>
      <c r="J256" s="26">
        <f t="shared" si="36"/>
        <v>168763.90216256297</v>
      </c>
      <c r="K256" s="26">
        <f t="shared" si="33"/>
        <v>112150.93341949534</v>
      </c>
      <c r="L256" s="39">
        <v>400000</v>
      </c>
      <c r="M256" s="39">
        <f t="shared" si="30"/>
        <v>287849.06658050464</v>
      </c>
    </row>
    <row r="257" spans="5:13">
      <c r="E257" s="3">
        <v>255</v>
      </c>
      <c r="F257" s="26">
        <f t="shared" si="31"/>
        <v>1218.5776934026655</v>
      </c>
      <c r="G257" s="26">
        <f t="shared" si="28"/>
        <v>301.26443164305897</v>
      </c>
      <c r="H257" s="26">
        <f t="shared" si="32"/>
        <v>917.31326175960658</v>
      </c>
      <c r="I257" s="26">
        <f t="shared" si="36"/>
        <v>142274.67408675989</v>
      </c>
      <c r="J257" s="26">
        <f t="shared" si="36"/>
        <v>169681.21542432258</v>
      </c>
      <c r="K257" s="26">
        <f t="shared" si="33"/>
        <v>111236.09783743715</v>
      </c>
      <c r="L257" s="39">
        <v>400000</v>
      </c>
      <c r="M257" s="39">
        <f t="shared" si="30"/>
        <v>288763.90216256282</v>
      </c>
    </row>
    <row r="258" spans="5:13">
      <c r="E258" s="3">
        <v>256</v>
      </c>
      <c r="F258" s="26">
        <f t="shared" si="31"/>
        <v>1218.5776934026655</v>
      </c>
      <c r="G258" s="26">
        <f t="shared" ref="G258:G321" si="37">(B$4/B$6)*K258</f>
        <v>298.78004155912669</v>
      </c>
      <c r="H258" s="26">
        <f t="shared" si="32"/>
        <v>919.79765184353892</v>
      </c>
      <c r="I258" s="26">
        <f t="shared" si="36"/>
        <v>142573.45412831902</v>
      </c>
      <c r="J258" s="26">
        <f t="shared" si="36"/>
        <v>170601.01307616613</v>
      </c>
      <c r="K258" s="26">
        <f t="shared" si="33"/>
        <v>110318.78457567754</v>
      </c>
      <c r="L258" s="39">
        <v>400000</v>
      </c>
      <c r="M258" s="39">
        <f t="shared" si="30"/>
        <v>289681.21542432246</v>
      </c>
    </row>
    <row r="259" spans="5:13">
      <c r="E259" s="3">
        <v>257</v>
      </c>
      <c r="F259" s="26">
        <f t="shared" si="31"/>
        <v>1218.5776934026655</v>
      </c>
      <c r="G259" s="26">
        <f t="shared" si="37"/>
        <v>296.28892291871705</v>
      </c>
      <c r="H259" s="26">
        <f t="shared" si="32"/>
        <v>922.2887704839485</v>
      </c>
      <c r="I259" s="26">
        <f t="shared" ref="I259:J274" si="38">I258+G259</f>
        <v>142869.74305123775</v>
      </c>
      <c r="J259" s="26">
        <f t="shared" si="38"/>
        <v>171523.30184665008</v>
      </c>
      <c r="K259" s="26">
        <f t="shared" si="33"/>
        <v>109398.98692383399</v>
      </c>
      <c r="L259" s="39">
        <v>400000</v>
      </c>
      <c r="M259" s="39">
        <f t="shared" ref="M259:M322" si="39">L259-K259</f>
        <v>290601.01307616604</v>
      </c>
    </row>
    <row r="260" spans="5:13">
      <c r="E260" s="3">
        <v>258</v>
      </c>
      <c r="F260" s="26">
        <f t="shared" ref="F260:F323" si="40">F259</f>
        <v>1218.5776934026655</v>
      </c>
      <c r="G260" s="26">
        <f t="shared" si="37"/>
        <v>293.79105749865636</v>
      </c>
      <c r="H260" s="26">
        <f t="shared" ref="H260:H323" si="41">F260-G260</f>
        <v>924.78663590400924</v>
      </c>
      <c r="I260" s="26">
        <f t="shared" si="38"/>
        <v>143163.53410873641</v>
      </c>
      <c r="J260" s="26">
        <f t="shared" si="38"/>
        <v>172448.0884825541</v>
      </c>
      <c r="K260" s="26">
        <f t="shared" ref="K260:K323" si="42">K259-H259</f>
        <v>108476.69815335004</v>
      </c>
      <c r="L260" s="39">
        <v>400000</v>
      </c>
      <c r="M260" s="39">
        <f t="shared" si="39"/>
        <v>291523.30184664996</v>
      </c>
    </row>
    <row r="261" spans="5:13">
      <c r="E261" s="3">
        <v>259</v>
      </c>
      <c r="F261" s="26">
        <f t="shared" si="40"/>
        <v>1218.5776934026655</v>
      </c>
      <c r="G261" s="26">
        <f t="shared" si="37"/>
        <v>291.28642702641633</v>
      </c>
      <c r="H261" s="26">
        <f t="shared" si="41"/>
        <v>927.29126637624927</v>
      </c>
      <c r="I261" s="26">
        <f t="shared" si="38"/>
        <v>143454.82053576282</v>
      </c>
      <c r="J261" s="26">
        <f t="shared" si="38"/>
        <v>173375.37974893034</v>
      </c>
      <c r="K261" s="26">
        <f t="shared" si="42"/>
        <v>107551.91151744603</v>
      </c>
      <c r="L261" s="39">
        <v>400000</v>
      </c>
      <c r="M261" s="39">
        <f t="shared" si="39"/>
        <v>292448.08848255395</v>
      </c>
    </row>
    <row r="262" spans="5:13">
      <c r="E262" s="3">
        <v>260</v>
      </c>
      <c r="F262" s="26">
        <f t="shared" si="40"/>
        <v>1218.5776934026655</v>
      </c>
      <c r="G262" s="26">
        <f t="shared" si="37"/>
        <v>288.77501317998065</v>
      </c>
      <c r="H262" s="26">
        <f t="shared" si="41"/>
        <v>929.8026802226849</v>
      </c>
      <c r="I262" s="26">
        <f t="shared" si="38"/>
        <v>143743.5955489428</v>
      </c>
      <c r="J262" s="26">
        <f t="shared" si="38"/>
        <v>174305.18242915304</v>
      </c>
      <c r="K262" s="26">
        <f t="shared" si="42"/>
        <v>106624.62025106978</v>
      </c>
      <c r="L262" s="39">
        <v>400000</v>
      </c>
      <c r="M262" s="39">
        <f t="shared" si="39"/>
        <v>293375.37974893022</v>
      </c>
    </row>
    <row r="263" spans="5:13">
      <c r="E263" s="3">
        <v>261</v>
      </c>
      <c r="F263" s="26">
        <f t="shared" si="40"/>
        <v>1218.5776934026655</v>
      </c>
      <c r="G263" s="26">
        <f t="shared" si="37"/>
        <v>286.25679758771088</v>
      </c>
      <c r="H263" s="26">
        <f t="shared" si="41"/>
        <v>932.32089581495461</v>
      </c>
      <c r="I263" s="26">
        <f t="shared" si="38"/>
        <v>144029.8523465305</v>
      </c>
      <c r="J263" s="26">
        <f t="shared" si="38"/>
        <v>175237.50332496798</v>
      </c>
      <c r="K263" s="26">
        <f t="shared" si="42"/>
        <v>105694.8175708471</v>
      </c>
      <c r="L263" s="39">
        <v>400000</v>
      </c>
      <c r="M263" s="39">
        <f t="shared" si="39"/>
        <v>294305.18242915289</v>
      </c>
    </row>
    <row r="264" spans="5:13">
      <c r="E264" s="3">
        <v>262</v>
      </c>
      <c r="F264" s="26">
        <f t="shared" si="40"/>
        <v>1218.5776934026655</v>
      </c>
      <c r="G264" s="26">
        <f t="shared" si="37"/>
        <v>283.73176182821209</v>
      </c>
      <c r="H264" s="26">
        <f t="shared" si="41"/>
        <v>934.84593157445352</v>
      </c>
      <c r="I264" s="26">
        <f t="shared" si="38"/>
        <v>144313.58410835871</v>
      </c>
      <c r="J264" s="26">
        <f t="shared" si="38"/>
        <v>176172.34925654242</v>
      </c>
      <c r="K264" s="26">
        <f t="shared" si="42"/>
        <v>104762.49667503215</v>
      </c>
      <c r="L264" s="39">
        <v>400000</v>
      </c>
      <c r="M264" s="39">
        <f t="shared" si="39"/>
        <v>295237.50332496787</v>
      </c>
    </row>
    <row r="265" spans="5:13">
      <c r="E265" s="3">
        <v>263</v>
      </c>
      <c r="F265" s="26">
        <f t="shared" si="40"/>
        <v>1218.5776934026655</v>
      </c>
      <c r="G265" s="26">
        <f t="shared" si="37"/>
        <v>281.19988743019792</v>
      </c>
      <c r="H265" s="26">
        <f t="shared" si="41"/>
        <v>937.37780597246763</v>
      </c>
      <c r="I265" s="26">
        <f t="shared" si="38"/>
        <v>144594.78399578892</v>
      </c>
      <c r="J265" s="26">
        <f t="shared" si="38"/>
        <v>177109.7270625149</v>
      </c>
      <c r="K265" s="26">
        <f t="shared" si="42"/>
        <v>103827.65074345769</v>
      </c>
      <c r="L265" s="39">
        <v>400000</v>
      </c>
      <c r="M265" s="39">
        <f t="shared" si="39"/>
        <v>296172.34925654228</v>
      </c>
    </row>
    <row r="266" spans="5:13">
      <c r="E266" s="3">
        <v>264</v>
      </c>
      <c r="F266" s="26">
        <f t="shared" si="40"/>
        <v>1218.5776934026655</v>
      </c>
      <c r="G266" s="26">
        <f t="shared" si="37"/>
        <v>278.66115587235583</v>
      </c>
      <c r="H266" s="26">
        <f t="shared" si="41"/>
        <v>939.91653753030971</v>
      </c>
      <c r="I266" s="26">
        <f t="shared" si="38"/>
        <v>144873.44515166129</v>
      </c>
      <c r="J266" s="26">
        <f t="shared" si="38"/>
        <v>178049.64360004521</v>
      </c>
      <c r="K266" s="26">
        <f t="shared" si="42"/>
        <v>102890.27293748522</v>
      </c>
      <c r="L266" s="39">
        <v>400000</v>
      </c>
      <c r="M266" s="39">
        <f t="shared" si="39"/>
        <v>297109.72706251475</v>
      </c>
    </row>
    <row r="267" spans="5:13">
      <c r="E267" s="3">
        <v>265</v>
      </c>
      <c r="F267" s="26">
        <f t="shared" si="40"/>
        <v>1218.5776934026655</v>
      </c>
      <c r="G267" s="26">
        <f t="shared" si="37"/>
        <v>276.11554858321119</v>
      </c>
      <c r="H267" s="26">
        <f t="shared" si="41"/>
        <v>942.46214481945435</v>
      </c>
      <c r="I267" s="26">
        <f t="shared" si="38"/>
        <v>145149.5607002445</v>
      </c>
      <c r="J267" s="26">
        <f t="shared" si="38"/>
        <v>178992.10574486468</v>
      </c>
      <c r="K267" s="26">
        <f t="shared" si="42"/>
        <v>101950.35639995491</v>
      </c>
      <c r="L267" s="39">
        <v>400000</v>
      </c>
      <c r="M267" s="39">
        <f t="shared" si="39"/>
        <v>298049.64360004512</v>
      </c>
    </row>
    <row r="268" spans="5:13">
      <c r="E268" s="3">
        <v>266</v>
      </c>
      <c r="F268" s="26">
        <f t="shared" si="40"/>
        <v>1218.5776934026655</v>
      </c>
      <c r="G268" s="26">
        <f t="shared" si="37"/>
        <v>273.56304694099185</v>
      </c>
      <c r="H268" s="26">
        <f t="shared" si="41"/>
        <v>945.01464646167369</v>
      </c>
      <c r="I268" s="26">
        <f t="shared" si="38"/>
        <v>145423.12374718548</v>
      </c>
      <c r="J268" s="26">
        <f t="shared" si="38"/>
        <v>179937.12039132635</v>
      </c>
      <c r="K268" s="26">
        <f t="shared" si="42"/>
        <v>101007.89425513546</v>
      </c>
      <c r="L268" s="39">
        <v>400000</v>
      </c>
      <c r="M268" s="39">
        <f t="shared" si="39"/>
        <v>298992.10574486456</v>
      </c>
    </row>
    <row r="269" spans="5:13">
      <c r="E269" s="3">
        <v>267</v>
      </c>
      <c r="F269" s="26">
        <f t="shared" si="40"/>
        <v>1218.5776934026655</v>
      </c>
      <c r="G269" s="26">
        <f t="shared" si="37"/>
        <v>271.00363227349152</v>
      </c>
      <c r="H269" s="26">
        <f t="shared" si="41"/>
        <v>947.57406112917397</v>
      </c>
      <c r="I269" s="26">
        <f t="shared" si="38"/>
        <v>145694.12737945898</v>
      </c>
      <c r="J269" s="26">
        <f t="shared" si="38"/>
        <v>180884.69445245553</v>
      </c>
      <c r="K269" s="26">
        <f t="shared" si="42"/>
        <v>100062.87960867379</v>
      </c>
      <c r="L269" s="39">
        <v>400000</v>
      </c>
      <c r="M269" s="39">
        <f t="shared" si="39"/>
        <v>299937.1203913262</v>
      </c>
    </row>
    <row r="270" spans="5:13">
      <c r="E270" s="3">
        <v>268</v>
      </c>
      <c r="F270" s="26">
        <f t="shared" si="40"/>
        <v>1218.5776934026655</v>
      </c>
      <c r="G270" s="26">
        <f t="shared" si="37"/>
        <v>268.43728585793332</v>
      </c>
      <c r="H270" s="26">
        <f t="shared" si="41"/>
        <v>950.14040754473217</v>
      </c>
      <c r="I270" s="26">
        <f t="shared" si="38"/>
        <v>145962.56466531692</v>
      </c>
      <c r="J270" s="26">
        <f t="shared" si="38"/>
        <v>181834.83486000026</v>
      </c>
      <c r="K270" s="26">
        <f t="shared" si="42"/>
        <v>99115.305547544616</v>
      </c>
      <c r="L270" s="39">
        <v>400000</v>
      </c>
      <c r="M270" s="39">
        <f t="shared" si="39"/>
        <v>300884.69445245538</v>
      </c>
    </row>
    <row r="271" spans="5:13">
      <c r="E271" s="3">
        <v>269</v>
      </c>
      <c r="F271" s="26">
        <f t="shared" si="40"/>
        <v>1218.5776934026655</v>
      </c>
      <c r="G271" s="26">
        <f t="shared" si="37"/>
        <v>265.86398892083304</v>
      </c>
      <c r="H271" s="26">
        <f t="shared" si="41"/>
        <v>952.71370448183256</v>
      </c>
      <c r="I271" s="26">
        <f t="shared" si="38"/>
        <v>146228.42865423777</v>
      </c>
      <c r="J271" s="26">
        <f t="shared" si="38"/>
        <v>182787.5485644821</v>
      </c>
      <c r="K271" s="26">
        <f t="shared" si="42"/>
        <v>98165.165139999881</v>
      </c>
      <c r="L271" s="39">
        <v>400000</v>
      </c>
      <c r="M271" s="39">
        <f t="shared" si="39"/>
        <v>301834.83486000012</v>
      </c>
    </row>
    <row r="272" spans="5:13">
      <c r="E272" s="3">
        <v>270</v>
      </c>
      <c r="F272" s="26">
        <f t="shared" si="40"/>
        <v>1218.5776934026655</v>
      </c>
      <c r="G272" s="26">
        <f t="shared" si="37"/>
        <v>263.28372263786139</v>
      </c>
      <c r="H272" s="26">
        <f t="shared" si="41"/>
        <v>955.29397076480416</v>
      </c>
      <c r="I272" s="26">
        <f t="shared" si="38"/>
        <v>146491.71237687563</v>
      </c>
      <c r="J272" s="26">
        <f t="shared" si="38"/>
        <v>183742.84253524692</v>
      </c>
      <c r="K272" s="26">
        <f t="shared" si="42"/>
        <v>97212.451435518044</v>
      </c>
      <c r="L272" s="39">
        <v>400000</v>
      </c>
      <c r="M272" s="39">
        <f t="shared" si="39"/>
        <v>302787.54856448196</v>
      </c>
    </row>
    <row r="273" spans="5:13">
      <c r="E273" s="3">
        <v>271</v>
      </c>
      <c r="F273" s="26">
        <f t="shared" si="40"/>
        <v>1218.5776934026655</v>
      </c>
      <c r="G273" s="26">
        <f t="shared" si="37"/>
        <v>260.69646813370667</v>
      </c>
      <c r="H273" s="26">
        <f t="shared" si="41"/>
        <v>957.88122526895881</v>
      </c>
      <c r="I273" s="26">
        <f t="shared" si="38"/>
        <v>146752.40884500934</v>
      </c>
      <c r="J273" s="26">
        <f t="shared" si="38"/>
        <v>184700.72376051589</v>
      </c>
      <c r="K273" s="26">
        <f t="shared" si="42"/>
        <v>96257.15746475324</v>
      </c>
      <c r="L273" s="39">
        <v>400000</v>
      </c>
      <c r="M273" s="39">
        <f t="shared" si="39"/>
        <v>303742.84253524675</v>
      </c>
    </row>
    <row r="274" spans="5:13">
      <c r="E274" s="3">
        <v>272</v>
      </c>
      <c r="F274" s="26">
        <f t="shared" si="40"/>
        <v>1218.5776934026655</v>
      </c>
      <c r="G274" s="26">
        <f t="shared" si="37"/>
        <v>258.10220648193661</v>
      </c>
      <c r="H274" s="26">
        <f t="shared" si="41"/>
        <v>960.47548692072894</v>
      </c>
      <c r="I274" s="26">
        <f t="shared" si="38"/>
        <v>147010.51105149128</v>
      </c>
      <c r="J274" s="26">
        <f t="shared" si="38"/>
        <v>185661.19924743663</v>
      </c>
      <c r="K274" s="26">
        <f t="shared" si="42"/>
        <v>95299.276239484287</v>
      </c>
      <c r="L274" s="39">
        <v>400000</v>
      </c>
      <c r="M274" s="39">
        <f t="shared" si="39"/>
        <v>304700.72376051568</v>
      </c>
    </row>
    <row r="275" spans="5:13">
      <c r="E275" s="3">
        <v>273</v>
      </c>
      <c r="F275" s="26">
        <f t="shared" si="40"/>
        <v>1218.5776934026655</v>
      </c>
      <c r="G275" s="26">
        <f t="shared" si="37"/>
        <v>255.50091870485966</v>
      </c>
      <c r="H275" s="26">
        <f t="shared" si="41"/>
        <v>963.07677469780583</v>
      </c>
      <c r="I275" s="26">
        <f t="shared" ref="I275:J290" si="43">I274+G275</f>
        <v>147266.01197019615</v>
      </c>
      <c r="J275" s="26">
        <f t="shared" si="43"/>
        <v>186624.27602213444</v>
      </c>
      <c r="K275" s="26">
        <f t="shared" si="42"/>
        <v>94338.800752563562</v>
      </c>
      <c r="L275" s="39">
        <v>400000</v>
      </c>
      <c r="M275" s="39">
        <f t="shared" si="39"/>
        <v>305661.19924743642</v>
      </c>
    </row>
    <row r="276" spans="5:13">
      <c r="E276" s="3">
        <v>274</v>
      </c>
      <c r="F276" s="26">
        <f t="shared" si="40"/>
        <v>1218.5776934026655</v>
      </c>
      <c r="G276" s="26">
        <f t="shared" si="37"/>
        <v>252.89258577338643</v>
      </c>
      <c r="H276" s="26">
        <f t="shared" si="41"/>
        <v>965.68510762927917</v>
      </c>
      <c r="I276" s="26">
        <f t="shared" si="43"/>
        <v>147518.90455596955</v>
      </c>
      <c r="J276" s="26">
        <f t="shared" si="43"/>
        <v>187589.96112976372</v>
      </c>
      <c r="K276" s="26">
        <f t="shared" si="42"/>
        <v>93375.723977865753</v>
      </c>
      <c r="L276" s="39">
        <v>400000</v>
      </c>
      <c r="M276" s="39">
        <f t="shared" si="39"/>
        <v>306624.27602213423</v>
      </c>
    </row>
    <row r="277" spans="5:13">
      <c r="E277" s="3">
        <v>275</v>
      </c>
      <c r="F277" s="26">
        <f t="shared" si="40"/>
        <v>1218.5776934026655</v>
      </c>
      <c r="G277" s="26">
        <f t="shared" si="37"/>
        <v>250.27718860689046</v>
      </c>
      <c r="H277" s="26">
        <f t="shared" si="41"/>
        <v>968.30050479577505</v>
      </c>
      <c r="I277" s="26">
        <f t="shared" si="43"/>
        <v>147769.18174457643</v>
      </c>
      <c r="J277" s="26">
        <f t="shared" si="43"/>
        <v>188558.26163455949</v>
      </c>
      <c r="K277" s="26">
        <f t="shared" si="42"/>
        <v>92410.038870236473</v>
      </c>
      <c r="L277" s="39">
        <v>400000</v>
      </c>
      <c r="M277" s="39">
        <f t="shared" si="39"/>
        <v>307589.96112976351</v>
      </c>
    </row>
    <row r="278" spans="5:13">
      <c r="E278" s="3">
        <v>276</v>
      </c>
      <c r="F278" s="26">
        <f t="shared" si="40"/>
        <v>1218.5776934026655</v>
      </c>
      <c r="G278" s="26">
        <f t="shared" si="37"/>
        <v>247.65470807306858</v>
      </c>
      <c r="H278" s="26">
        <f t="shared" si="41"/>
        <v>970.92298532959694</v>
      </c>
      <c r="I278" s="26">
        <f t="shared" si="43"/>
        <v>148016.8364526495</v>
      </c>
      <c r="J278" s="26">
        <f t="shared" si="43"/>
        <v>189529.18461988907</v>
      </c>
      <c r="K278" s="26">
        <f t="shared" si="42"/>
        <v>91441.738365440702</v>
      </c>
      <c r="L278" s="39">
        <v>400000</v>
      </c>
      <c r="M278" s="39">
        <f t="shared" si="39"/>
        <v>308558.26163455931</v>
      </c>
    </row>
    <row r="279" spans="5:13">
      <c r="E279" s="3">
        <v>277</v>
      </c>
      <c r="F279" s="26">
        <f t="shared" si="40"/>
        <v>1218.5776934026655</v>
      </c>
      <c r="G279" s="26">
        <f t="shared" si="37"/>
        <v>245.02512498780092</v>
      </c>
      <c r="H279" s="26">
        <f t="shared" si="41"/>
        <v>973.5525684148646</v>
      </c>
      <c r="I279" s="26">
        <f t="shared" si="43"/>
        <v>148261.86157763729</v>
      </c>
      <c r="J279" s="26">
        <f t="shared" si="43"/>
        <v>190502.73718830393</v>
      </c>
      <c r="K279" s="26">
        <f t="shared" si="42"/>
        <v>90470.815380111104</v>
      </c>
      <c r="L279" s="39">
        <v>400000</v>
      </c>
      <c r="M279" s="39">
        <f t="shared" si="39"/>
        <v>309529.1846198889</v>
      </c>
    </row>
    <row r="280" spans="5:13">
      <c r="E280" s="3">
        <v>278</v>
      </c>
      <c r="F280" s="26">
        <f t="shared" si="40"/>
        <v>1218.5776934026655</v>
      </c>
      <c r="G280" s="26">
        <f t="shared" si="37"/>
        <v>242.38842011501066</v>
      </c>
      <c r="H280" s="26">
        <f t="shared" si="41"/>
        <v>976.18927328765494</v>
      </c>
      <c r="I280" s="26">
        <f t="shared" si="43"/>
        <v>148504.24999775231</v>
      </c>
      <c r="J280" s="26">
        <f t="shared" si="43"/>
        <v>191478.92646159159</v>
      </c>
      <c r="K280" s="26">
        <f t="shared" si="42"/>
        <v>89497.262811696244</v>
      </c>
      <c r="L280" s="39">
        <v>400000</v>
      </c>
      <c r="M280" s="39">
        <f t="shared" si="39"/>
        <v>310502.73718830373</v>
      </c>
    </row>
    <row r="281" spans="5:13">
      <c r="E281" s="3">
        <v>279</v>
      </c>
      <c r="F281" s="26">
        <f t="shared" si="40"/>
        <v>1218.5776934026655</v>
      </c>
      <c r="G281" s="26">
        <f t="shared" si="37"/>
        <v>239.74457416652325</v>
      </c>
      <c r="H281" s="26">
        <f t="shared" si="41"/>
        <v>978.83311923614224</v>
      </c>
      <c r="I281" s="26">
        <f t="shared" si="43"/>
        <v>148743.99457191883</v>
      </c>
      <c r="J281" s="26">
        <f t="shared" si="43"/>
        <v>192457.75958082773</v>
      </c>
      <c r="K281" s="26">
        <f t="shared" si="42"/>
        <v>88521.073538408586</v>
      </c>
      <c r="L281" s="39">
        <v>400000</v>
      </c>
      <c r="M281" s="39">
        <f t="shared" si="39"/>
        <v>311478.92646159139</v>
      </c>
    </row>
    <row r="282" spans="5:13">
      <c r="E282" s="3">
        <v>280</v>
      </c>
      <c r="F282" s="26">
        <f t="shared" si="40"/>
        <v>1218.5776934026655</v>
      </c>
      <c r="G282" s="26">
        <f t="shared" si="37"/>
        <v>237.09356780192539</v>
      </c>
      <c r="H282" s="26">
        <f t="shared" si="41"/>
        <v>981.48412560074019</v>
      </c>
      <c r="I282" s="26">
        <f t="shared" si="43"/>
        <v>148981.08813972076</v>
      </c>
      <c r="J282" s="26">
        <f t="shared" si="43"/>
        <v>193439.24370642847</v>
      </c>
      <c r="K282" s="26">
        <f t="shared" si="42"/>
        <v>87542.240419172449</v>
      </c>
      <c r="L282" s="39">
        <v>400000</v>
      </c>
      <c r="M282" s="39">
        <f t="shared" si="39"/>
        <v>312457.75958082755</v>
      </c>
    </row>
    <row r="283" spans="5:13">
      <c r="E283" s="3">
        <v>281</v>
      </c>
      <c r="F283" s="26">
        <f t="shared" si="40"/>
        <v>1218.5776934026655</v>
      </c>
      <c r="G283" s="26">
        <f t="shared" si="37"/>
        <v>234.43538162842341</v>
      </c>
      <c r="H283" s="26">
        <f t="shared" si="41"/>
        <v>984.1423117742421</v>
      </c>
      <c r="I283" s="26">
        <f t="shared" si="43"/>
        <v>149215.52352134918</v>
      </c>
      <c r="J283" s="26">
        <f t="shared" si="43"/>
        <v>194423.38601820273</v>
      </c>
      <c r="K283" s="26">
        <f t="shared" si="42"/>
        <v>86560.756293571714</v>
      </c>
      <c r="L283" s="39">
        <v>400000</v>
      </c>
      <c r="M283" s="39">
        <f t="shared" si="39"/>
        <v>313439.24370642827</v>
      </c>
    </row>
    <row r="284" spans="5:13">
      <c r="E284" s="3">
        <v>282</v>
      </c>
      <c r="F284" s="26">
        <f t="shared" si="40"/>
        <v>1218.5776934026655</v>
      </c>
      <c r="G284" s="26">
        <f t="shared" si="37"/>
        <v>231.76999620070151</v>
      </c>
      <c r="H284" s="26">
        <f t="shared" si="41"/>
        <v>986.80769720196406</v>
      </c>
      <c r="I284" s="26">
        <f t="shared" si="43"/>
        <v>149447.29351754987</v>
      </c>
      <c r="J284" s="26">
        <f t="shared" si="43"/>
        <v>195410.19371540469</v>
      </c>
      <c r="K284" s="26">
        <f t="shared" si="42"/>
        <v>85576.613981797476</v>
      </c>
      <c r="L284" s="39">
        <v>400000</v>
      </c>
      <c r="M284" s="39">
        <f t="shared" si="39"/>
        <v>314423.38601820252</v>
      </c>
    </row>
    <row r="285" spans="5:13">
      <c r="E285" s="3">
        <v>283</v>
      </c>
      <c r="F285" s="26">
        <f t="shared" si="40"/>
        <v>1218.5776934026655</v>
      </c>
      <c r="G285" s="26">
        <f t="shared" si="37"/>
        <v>229.09739202077952</v>
      </c>
      <c r="H285" s="26">
        <f t="shared" si="41"/>
        <v>989.48030138188597</v>
      </c>
      <c r="I285" s="26">
        <f t="shared" si="43"/>
        <v>149676.39090957065</v>
      </c>
      <c r="J285" s="26">
        <f t="shared" si="43"/>
        <v>196399.67401678656</v>
      </c>
      <c r="K285" s="26">
        <f t="shared" si="42"/>
        <v>84589.806284595514</v>
      </c>
      <c r="L285" s="39">
        <v>400000</v>
      </c>
      <c r="M285" s="39">
        <f t="shared" si="39"/>
        <v>315410.19371540449</v>
      </c>
    </row>
    <row r="286" spans="5:13">
      <c r="E286" s="3">
        <v>284</v>
      </c>
      <c r="F286" s="26">
        <f t="shared" si="40"/>
        <v>1218.5776934026655</v>
      </c>
      <c r="G286" s="26">
        <f t="shared" si="37"/>
        <v>226.41754953787023</v>
      </c>
      <c r="H286" s="26">
        <f t="shared" si="41"/>
        <v>992.16014386479537</v>
      </c>
      <c r="I286" s="26">
        <f t="shared" si="43"/>
        <v>149902.80845910852</v>
      </c>
      <c r="J286" s="26">
        <f t="shared" si="43"/>
        <v>197391.83416065137</v>
      </c>
      <c r="K286" s="26">
        <f t="shared" si="42"/>
        <v>83600.325983213625</v>
      </c>
      <c r="L286" s="39">
        <v>400000</v>
      </c>
      <c r="M286" s="39">
        <f t="shared" si="39"/>
        <v>316399.67401678639</v>
      </c>
    </row>
    <row r="287" spans="5:13">
      <c r="E287" s="3">
        <v>285</v>
      </c>
      <c r="F287" s="26">
        <f t="shared" si="40"/>
        <v>1218.5776934026655</v>
      </c>
      <c r="G287" s="26">
        <f t="shared" si="37"/>
        <v>223.73044914823643</v>
      </c>
      <c r="H287" s="26">
        <f t="shared" si="41"/>
        <v>994.84724425442914</v>
      </c>
      <c r="I287" s="26">
        <f t="shared" si="43"/>
        <v>150126.53890825677</v>
      </c>
      <c r="J287" s="26">
        <f t="shared" si="43"/>
        <v>198386.6814049058</v>
      </c>
      <c r="K287" s="26">
        <f t="shared" si="42"/>
        <v>82608.165839348832</v>
      </c>
      <c r="L287" s="39">
        <v>400000</v>
      </c>
      <c r="M287" s="39">
        <f t="shared" si="39"/>
        <v>317391.8341606512</v>
      </c>
    </row>
    <row r="288" spans="5:13">
      <c r="E288" s="3">
        <v>286</v>
      </c>
      <c r="F288" s="26">
        <f t="shared" si="40"/>
        <v>1218.5776934026655</v>
      </c>
      <c r="G288" s="26">
        <f t="shared" si="37"/>
        <v>221.03607119504736</v>
      </c>
      <c r="H288" s="26">
        <f t="shared" si="41"/>
        <v>997.54162220761816</v>
      </c>
      <c r="I288" s="26">
        <f t="shared" si="43"/>
        <v>150347.57497945181</v>
      </c>
      <c r="J288" s="26">
        <f t="shared" si="43"/>
        <v>199384.22302711342</v>
      </c>
      <c r="K288" s="26">
        <f t="shared" si="42"/>
        <v>81613.318595094403</v>
      </c>
      <c r="L288" s="39">
        <v>400000</v>
      </c>
      <c r="M288" s="39">
        <f t="shared" si="39"/>
        <v>318386.68140490563</v>
      </c>
    </row>
    <row r="289" spans="5:13">
      <c r="E289" s="3">
        <v>287</v>
      </c>
      <c r="F289" s="26">
        <f t="shared" si="40"/>
        <v>1218.5776934026655</v>
      </c>
      <c r="G289" s="26">
        <f t="shared" si="37"/>
        <v>218.33439596823504</v>
      </c>
      <c r="H289" s="26">
        <f t="shared" si="41"/>
        <v>1000.2432974344305</v>
      </c>
      <c r="I289" s="26">
        <f t="shared" si="43"/>
        <v>150565.90937542004</v>
      </c>
      <c r="J289" s="26">
        <f t="shared" si="43"/>
        <v>200384.46632454786</v>
      </c>
      <c r="K289" s="26">
        <f t="shared" si="42"/>
        <v>80615.776972886786</v>
      </c>
      <c r="L289" s="39">
        <v>400000</v>
      </c>
      <c r="M289" s="39">
        <f t="shared" si="39"/>
        <v>319384.22302711324</v>
      </c>
    </row>
    <row r="290" spans="5:13">
      <c r="E290" s="3">
        <v>288</v>
      </c>
      <c r="F290" s="26">
        <f t="shared" si="40"/>
        <v>1218.5776934026655</v>
      </c>
      <c r="G290" s="26">
        <f t="shared" si="37"/>
        <v>215.62540370435013</v>
      </c>
      <c r="H290" s="26">
        <f t="shared" si="41"/>
        <v>1002.9522896983154</v>
      </c>
      <c r="I290" s="26">
        <f t="shared" si="43"/>
        <v>150781.5347791244</v>
      </c>
      <c r="J290" s="26">
        <f t="shared" si="43"/>
        <v>201387.41861424618</v>
      </c>
      <c r="K290" s="26">
        <f t="shared" si="42"/>
        <v>79615.53367545236</v>
      </c>
      <c r="L290" s="39">
        <v>400000</v>
      </c>
      <c r="M290" s="39">
        <f t="shared" si="39"/>
        <v>320384.46632454765</v>
      </c>
    </row>
    <row r="291" spans="5:13">
      <c r="E291" s="3">
        <v>289</v>
      </c>
      <c r="F291" s="26">
        <f t="shared" si="40"/>
        <v>1218.5776934026655</v>
      </c>
      <c r="G291" s="26">
        <f t="shared" si="37"/>
        <v>212.90907458641723</v>
      </c>
      <c r="H291" s="26">
        <f t="shared" si="41"/>
        <v>1005.6686188162483</v>
      </c>
      <c r="I291" s="26">
        <f t="shared" ref="I291:J306" si="44">I290+G291</f>
        <v>150994.44385371081</v>
      </c>
      <c r="J291" s="26">
        <f t="shared" si="44"/>
        <v>202393.08723306243</v>
      </c>
      <c r="K291" s="26">
        <f t="shared" si="42"/>
        <v>78612.581385754049</v>
      </c>
      <c r="L291" s="39">
        <v>400000</v>
      </c>
      <c r="M291" s="39">
        <f t="shared" si="39"/>
        <v>321387.41861424595</v>
      </c>
    </row>
    <row r="292" spans="5:13">
      <c r="E292" s="3">
        <v>290</v>
      </c>
      <c r="F292" s="26">
        <f t="shared" si="40"/>
        <v>1218.5776934026655</v>
      </c>
      <c r="G292" s="26">
        <f t="shared" si="37"/>
        <v>210.1853887437899</v>
      </c>
      <c r="H292" s="26">
        <f t="shared" si="41"/>
        <v>1008.3923046588757</v>
      </c>
      <c r="I292" s="26">
        <f t="shared" si="44"/>
        <v>151204.6292424546</v>
      </c>
      <c r="J292" s="26">
        <f t="shared" si="44"/>
        <v>203401.47953772132</v>
      </c>
      <c r="K292" s="26">
        <f t="shared" si="42"/>
        <v>77606.912766937807</v>
      </c>
      <c r="L292" s="39">
        <v>400000</v>
      </c>
      <c r="M292" s="39">
        <f t="shared" si="39"/>
        <v>322393.08723306219</v>
      </c>
    </row>
    <row r="293" spans="5:13">
      <c r="E293" s="3">
        <v>291</v>
      </c>
      <c r="F293" s="26">
        <f t="shared" si="40"/>
        <v>1218.5776934026655</v>
      </c>
      <c r="G293" s="26">
        <f t="shared" si="37"/>
        <v>207.45432625200544</v>
      </c>
      <c r="H293" s="26">
        <f t="shared" si="41"/>
        <v>1011.1233671506601</v>
      </c>
      <c r="I293" s="26">
        <f t="shared" si="44"/>
        <v>151412.08356870661</v>
      </c>
      <c r="J293" s="26">
        <f t="shared" si="44"/>
        <v>204412.60290487198</v>
      </c>
      <c r="K293" s="26">
        <f t="shared" si="42"/>
        <v>76598.520462278932</v>
      </c>
      <c r="L293" s="39">
        <v>400000</v>
      </c>
      <c r="M293" s="39">
        <f t="shared" si="39"/>
        <v>323401.47953772108</v>
      </c>
    </row>
    <row r="294" spans="5:13">
      <c r="E294" s="3">
        <v>292</v>
      </c>
      <c r="F294" s="26">
        <f t="shared" si="40"/>
        <v>1218.5776934026655</v>
      </c>
      <c r="G294" s="26">
        <f t="shared" si="37"/>
        <v>204.71586713263906</v>
      </c>
      <c r="H294" s="26">
        <f t="shared" si="41"/>
        <v>1013.8618262700265</v>
      </c>
      <c r="I294" s="26">
        <f t="shared" si="44"/>
        <v>151616.79943583926</v>
      </c>
      <c r="J294" s="26">
        <f t="shared" si="44"/>
        <v>205426.46473114201</v>
      </c>
      <c r="K294" s="26">
        <f t="shared" si="42"/>
        <v>75587.397095128268</v>
      </c>
      <c r="L294" s="39">
        <v>400000</v>
      </c>
      <c r="M294" s="39">
        <f t="shared" si="39"/>
        <v>324412.60290487175</v>
      </c>
    </row>
    <row r="295" spans="5:13">
      <c r="E295" s="3">
        <v>293</v>
      </c>
      <c r="F295" s="26">
        <f t="shared" si="40"/>
        <v>1218.5776934026655</v>
      </c>
      <c r="G295" s="26">
        <f t="shared" si="37"/>
        <v>201.96999135315772</v>
      </c>
      <c r="H295" s="26">
        <f t="shared" si="41"/>
        <v>1016.6077020495078</v>
      </c>
      <c r="I295" s="26">
        <f t="shared" si="44"/>
        <v>151818.76942719243</v>
      </c>
      <c r="J295" s="26">
        <f t="shared" si="44"/>
        <v>206443.07243319153</v>
      </c>
      <c r="K295" s="26">
        <f t="shared" si="42"/>
        <v>74573.535268858235</v>
      </c>
      <c r="L295" s="39">
        <v>400000</v>
      </c>
      <c r="M295" s="39">
        <f t="shared" si="39"/>
        <v>325426.46473114175</v>
      </c>
    </row>
    <row r="296" spans="5:13">
      <c r="E296" s="3">
        <v>294</v>
      </c>
      <c r="F296" s="26">
        <f t="shared" si="40"/>
        <v>1218.5776934026655</v>
      </c>
      <c r="G296" s="26">
        <f t="shared" si="37"/>
        <v>199.21667882677363</v>
      </c>
      <c r="H296" s="26">
        <f t="shared" si="41"/>
        <v>1019.3610145758919</v>
      </c>
      <c r="I296" s="26">
        <f t="shared" si="44"/>
        <v>152017.98610601921</v>
      </c>
      <c r="J296" s="26">
        <f t="shared" si="44"/>
        <v>207462.43344776743</v>
      </c>
      <c r="K296" s="26">
        <f t="shared" si="42"/>
        <v>73556.927566808721</v>
      </c>
      <c r="L296" s="39">
        <v>400000</v>
      </c>
      <c r="M296" s="39">
        <f t="shared" si="39"/>
        <v>326443.07243319129</v>
      </c>
    </row>
    <row r="297" spans="5:13">
      <c r="E297" s="3">
        <v>295</v>
      </c>
      <c r="F297" s="26">
        <f t="shared" si="40"/>
        <v>1218.5776934026655</v>
      </c>
      <c r="G297" s="26">
        <f t="shared" si="37"/>
        <v>196.45590941229727</v>
      </c>
      <c r="H297" s="26">
        <f t="shared" si="41"/>
        <v>1022.1217839903683</v>
      </c>
      <c r="I297" s="26">
        <f t="shared" si="44"/>
        <v>152214.4420154315</v>
      </c>
      <c r="J297" s="26">
        <f t="shared" si="44"/>
        <v>208484.55523175778</v>
      </c>
      <c r="K297" s="26">
        <f t="shared" si="42"/>
        <v>72537.566552232835</v>
      </c>
      <c r="L297" s="39">
        <v>400000</v>
      </c>
      <c r="M297" s="39">
        <f t="shared" si="39"/>
        <v>327462.43344776717</v>
      </c>
    </row>
    <row r="298" spans="5:13">
      <c r="E298" s="3">
        <v>296</v>
      </c>
      <c r="F298" s="26">
        <f t="shared" si="40"/>
        <v>1218.5776934026655</v>
      </c>
      <c r="G298" s="26">
        <f t="shared" si="37"/>
        <v>193.68766291399001</v>
      </c>
      <c r="H298" s="26">
        <f t="shared" si="41"/>
        <v>1024.8900304886756</v>
      </c>
      <c r="I298" s="26">
        <f t="shared" si="44"/>
        <v>152408.12967834549</v>
      </c>
      <c r="J298" s="26">
        <f t="shared" si="44"/>
        <v>209509.44526224645</v>
      </c>
      <c r="K298" s="26">
        <f t="shared" si="42"/>
        <v>71515.444768242465</v>
      </c>
      <c r="L298" s="39">
        <v>400000</v>
      </c>
      <c r="M298" s="39">
        <f t="shared" si="39"/>
        <v>328484.55523175752</v>
      </c>
    </row>
    <row r="299" spans="5:13">
      <c r="E299" s="3">
        <v>297</v>
      </c>
      <c r="F299" s="26">
        <f t="shared" si="40"/>
        <v>1218.5776934026655</v>
      </c>
      <c r="G299" s="26">
        <f t="shared" si="37"/>
        <v>190.91191908141653</v>
      </c>
      <c r="H299" s="26">
        <f t="shared" si="41"/>
        <v>1027.665774321249</v>
      </c>
      <c r="I299" s="26">
        <f t="shared" si="44"/>
        <v>152599.0415974269</v>
      </c>
      <c r="J299" s="26">
        <f t="shared" si="44"/>
        <v>210537.11103656769</v>
      </c>
      <c r="K299" s="26">
        <f t="shared" si="42"/>
        <v>70490.554737753788</v>
      </c>
      <c r="L299" s="39">
        <v>400000</v>
      </c>
      <c r="M299" s="39">
        <f t="shared" si="39"/>
        <v>329509.44526224618</v>
      </c>
    </row>
    <row r="300" spans="5:13">
      <c r="E300" s="3">
        <v>298</v>
      </c>
      <c r="F300" s="26">
        <f t="shared" si="40"/>
        <v>1218.5776934026655</v>
      </c>
      <c r="G300" s="26">
        <f t="shared" si="37"/>
        <v>188.12865760929648</v>
      </c>
      <c r="H300" s="26">
        <f t="shared" si="41"/>
        <v>1030.4490357933691</v>
      </c>
      <c r="I300" s="26">
        <f t="shared" si="44"/>
        <v>152787.17025503618</v>
      </c>
      <c r="J300" s="26">
        <f t="shared" si="44"/>
        <v>211567.56007236106</v>
      </c>
      <c r="K300" s="26">
        <f t="shared" si="42"/>
        <v>69462.888963432546</v>
      </c>
      <c r="L300" s="39">
        <v>400000</v>
      </c>
      <c r="M300" s="39">
        <f t="shared" si="39"/>
        <v>330537.11103656748</v>
      </c>
    </row>
    <row r="301" spans="5:13">
      <c r="E301" s="3">
        <v>299</v>
      </c>
      <c r="F301" s="26">
        <f t="shared" si="40"/>
        <v>1218.5776934026655</v>
      </c>
      <c r="G301" s="26">
        <f t="shared" si="37"/>
        <v>185.33785813735611</v>
      </c>
      <c r="H301" s="26">
        <f t="shared" si="41"/>
        <v>1033.2398352653095</v>
      </c>
      <c r="I301" s="26">
        <f t="shared" si="44"/>
        <v>152972.50811317354</v>
      </c>
      <c r="J301" s="26">
        <f t="shared" si="44"/>
        <v>212600.79990762635</v>
      </c>
      <c r="K301" s="26">
        <f t="shared" si="42"/>
        <v>68432.439927639178</v>
      </c>
      <c r="L301" s="39">
        <v>400000</v>
      </c>
      <c r="M301" s="39">
        <f t="shared" si="39"/>
        <v>331567.56007236079</v>
      </c>
    </row>
    <row r="302" spans="5:13">
      <c r="E302" s="3">
        <v>300</v>
      </c>
      <c r="F302" s="26">
        <f t="shared" si="40"/>
        <v>1218.5776934026655</v>
      </c>
      <c r="G302" s="26">
        <f t="shared" si="37"/>
        <v>182.53950025017923</v>
      </c>
      <c r="H302" s="26">
        <f t="shared" si="41"/>
        <v>1036.0381931524862</v>
      </c>
      <c r="I302" s="26">
        <f t="shared" si="44"/>
        <v>153155.04761342373</v>
      </c>
      <c r="J302" s="26">
        <f t="shared" si="44"/>
        <v>213636.83810077884</v>
      </c>
      <c r="K302" s="26">
        <f t="shared" si="42"/>
        <v>67399.200092373867</v>
      </c>
      <c r="L302" s="39">
        <v>400000</v>
      </c>
      <c r="M302" s="39">
        <f t="shared" si="39"/>
        <v>332600.79990762612</v>
      </c>
    </row>
    <row r="303" spans="5:13">
      <c r="E303" s="3">
        <v>301</v>
      </c>
      <c r="F303" s="26">
        <f t="shared" si="40"/>
        <v>1218.5776934026655</v>
      </c>
      <c r="G303" s="26">
        <f t="shared" si="37"/>
        <v>179.73356347705791</v>
      </c>
      <c r="H303" s="26">
        <f t="shared" si="41"/>
        <v>1038.8441299256076</v>
      </c>
      <c r="I303" s="26">
        <f t="shared" si="44"/>
        <v>153334.78117690078</v>
      </c>
      <c r="J303" s="26">
        <f t="shared" si="44"/>
        <v>214675.68223070443</v>
      </c>
      <c r="K303" s="26">
        <f t="shared" si="42"/>
        <v>66363.161899221377</v>
      </c>
      <c r="L303" s="39">
        <v>400000</v>
      </c>
      <c r="M303" s="39">
        <f t="shared" si="39"/>
        <v>333636.83810077864</v>
      </c>
    </row>
    <row r="304" spans="5:13">
      <c r="E304" s="3">
        <v>302</v>
      </c>
      <c r="F304" s="26">
        <f t="shared" si="40"/>
        <v>1218.5776934026655</v>
      </c>
      <c r="G304" s="26">
        <f t="shared" si="37"/>
        <v>176.9200272918427</v>
      </c>
      <c r="H304" s="26">
        <f t="shared" si="41"/>
        <v>1041.6576661108229</v>
      </c>
      <c r="I304" s="26">
        <f t="shared" si="44"/>
        <v>153511.70120419262</v>
      </c>
      <c r="J304" s="26">
        <f t="shared" si="44"/>
        <v>215717.33989681525</v>
      </c>
      <c r="K304" s="26">
        <f t="shared" si="42"/>
        <v>65324.317769295769</v>
      </c>
      <c r="L304" s="39">
        <v>400000</v>
      </c>
      <c r="M304" s="39">
        <f t="shared" si="39"/>
        <v>334675.68223070423</v>
      </c>
    </row>
    <row r="305" spans="5:13">
      <c r="E305" s="3">
        <v>303</v>
      </c>
      <c r="F305" s="26">
        <f t="shared" si="40"/>
        <v>1218.5776934026655</v>
      </c>
      <c r="G305" s="26">
        <f t="shared" si="37"/>
        <v>174.09887111279255</v>
      </c>
      <c r="H305" s="26">
        <f t="shared" si="41"/>
        <v>1044.4788222898731</v>
      </c>
      <c r="I305" s="26">
        <f t="shared" si="44"/>
        <v>153685.80007530542</v>
      </c>
      <c r="J305" s="26">
        <f t="shared" si="44"/>
        <v>216761.81871910513</v>
      </c>
      <c r="K305" s="26">
        <f t="shared" si="42"/>
        <v>64282.660103184942</v>
      </c>
      <c r="L305" s="39">
        <v>400000</v>
      </c>
      <c r="M305" s="39">
        <f t="shared" si="39"/>
        <v>335717.33989681507</v>
      </c>
    </row>
    <row r="306" spans="5:13">
      <c r="E306" s="3">
        <v>304</v>
      </c>
      <c r="F306" s="26">
        <f t="shared" si="40"/>
        <v>1218.5776934026655</v>
      </c>
      <c r="G306" s="26">
        <f t="shared" si="37"/>
        <v>171.27007430242415</v>
      </c>
      <c r="H306" s="26">
        <f t="shared" si="41"/>
        <v>1047.3076191002415</v>
      </c>
      <c r="I306" s="26">
        <f t="shared" si="44"/>
        <v>153857.07014960784</v>
      </c>
      <c r="J306" s="26">
        <f t="shared" si="44"/>
        <v>217809.12633820536</v>
      </c>
      <c r="K306" s="26">
        <f t="shared" si="42"/>
        <v>63238.181280895071</v>
      </c>
      <c r="L306" s="39">
        <v>400000</v>
      </c>
      <c r="M306" s="39">
        <f t="shared" si="39"/>
        <v>336761.81871910492</v>
      </c>
    </row>
    <row r="307" spans="5:13">
      <c r="E307" s="3">
        <v>305</v>
      </c>
      <c r="F307" s="26">
        <f t="shared" si="40"/>
        <v>1218.5776934026655</v>
      </c>
      <c r="G307" s="26">
        <f t="shared" si="37"/>
        <v>168.43361616736101</v>
      </c>
      <c r="H307" s="26">
        <f t="shared" si="41"/>
        <v>1050.1440772353046</v>
      </c>
      <c r="I307" s="26">
        <f t="shared" ref="I307:J322" si="45">I306+G307</f>
        <v>154025.50376577521</v>
      </c>
      <c r="J307" s="26">
        <f t="shared" si="45"/>
        <v>218859.27041544067</v>
      </c>
      <c r="K307" s="26">
        <f t="shared" si="42"/>
        <v>62190.873661794831</v>
      </c>
      <c r="L307" s="39">
        <v>400000</v>
      </c>
      <c r="M307" s="39">
        <f t="shared" si="39"/>
        <v>337809.12633820518</v>
      </c>
    </row>
    <row r="308" spans="5:13">
      <c r="E308" s="3">
        <v>306</v>
      </c>
      <c r="F308" s="26">
        <f t="shared" si="40"/>
        <v>1218.5776934026655</v>
      </c>
      <c r="G308" s="26">
        <f t="shared" si="37"/>
        <v>165.58947595818205</v>
      </c>
      <c r="H308" s="26">
        <f t="shared" si="41"/>
        <v>1052.9882174444836</v>
      </c>
      <c r="I308" s="26">
        <f t="shared" si="45"/>
        <v>154191.09324173338</v>
      </c>
      <c r="J308" s="26">
        <f t="shared" si="45"/>
        <v>219912.25863288515</v>
      </c>
      <c r="K308" s="26">
        <f t="shared" si="42"/>
        <v>61140.729584559529</v>
      </c>
      <c r="L308" s="39">
        <v>400000</v>
      </c>
      <c r="M308" s="39">
        <f t="shared" si="39"/>
        <v>338859.27041544049</v>
      </c>
    </row>
    <row r="309" spans="5:13">
      <c r="E309" s="3">
        <v>307</v>
      </c>
      <c r="F309" s="26">
        <f t="shared" si="40"/>
        <v>1218.5776934026655</v>
      </c>
      <c r="G309" s="26">
        <f t="shared" si="37"/>
        <v>162.7376328692699</v>
      </c>
      <c r="H309" s="26">
        <f t="shared" si="41"/>
        <v>1055.8400605333957</v>
      </c>
      <c r="I309" s="26">
        <f t="shared" si="45"/>
        <v>154353.83087460266</v>
      </c>
      <c r="J309" s="26">
        <f t="shared" si="45"/>
        <v>220968.09869341855</v>
      </c>
      <c r="K309" s="26">
        <f t="shared" si="42"/>
        <v>60087.741367115043</v>
      </c>
      <c r="L309" s="39">
        <v>400000</v>
      </c>
      <c r="M309" s="39">
        <f t="shared" si="39"/>
        <v>339912.25863288494</v>
      </c>
    </row>
    <row r="310" spans="5:13">
      <c r="E310" s="3">
        <v>308</v>
      </c>
      <c r="F310" s="26">
        <f t="shared" si="40"/>
        <v>1218.5776934026655</v>
      </c>
      <c r="G310" s="26">
        <f t="shared" si="37"/>
        <v>159.87806603865863</v>
      </c>
      <c r="H310" s="26">
        <f t="shared" si="41"/>
        <v>1058.699627364007</v>
      </c>
      <c r="I310" s="26">
        <f t="shared" si="45"/>
        <v>154513.70894064131</v>
      </c>
      <c r="J310" s="26">
        <f t="shared" si="45"/>
        <v>222026.79832078255</v>
      </c>
      <c r="K310" s="26">
        <f t="shared" si="42"/>
        <v>59031.901306581647</v>
      </c>
      <c r="L310" s="39">
        <v>400000</v>
      </c>
      <c r="M310" s="39">
        <f t="shared" si="39"/>
        <v>340968.09869341837</v>
      </c>
    </row>
    <row r="311" spans="5:13">
      <c r="E311" s="3">
        <v>309</v>
      </c>
      <c r="F311" s="26">
        <f t="shared" si="40"/>
        <v>1218.5776934026655</v>
      </c>
      <c r="G311" s="26">
        <f t="shared" si="37"/>
        <v>157.01075454788113</v>
      </c>
      <c r="H311" s="26">
        <f t="shared" si="41"/>
        <v>1061.5669388547844</v>
      </c>
      <c r="I311" s="26">
        <f t="shared" si="45"/>
        <v>154670.71969518918</v>
      </c>
      <c r="J311" s="26">
        <f t="shared" si="45"/>
        <v>223088.36525963733</v>
      </c>
      <c r="K311" s="26">
        <f t="shared" si="42"/>
        <v>57973.201679217644</v>
      </c>
      <c r="L311" s="39">
        <v>400000</v>
      </c>
      <c r="M311" s="39">
        <f t="shared" si="39"/>
        <v>342026.79832078237</v>
      </c>
    </row>
    <row r="312" spans="5:13">
      <c r="E312" s="3">
        <v>310</v>
      </c>
      <c r="F312" s="26">
        <f t="shared" si="40"/>
        <v>1218.5776934026655</v>
      </c>
      <c r="G312" s="26">
        <f t="shared" si="37"/>
        <v>154.1356774218161</v>
      </c>
      <c r="H312" s="26">
        <f t="shared" si="41"/>
        <v>1064.4420159808494</v>
      </c>
      <c r="I312" s="26">
        <f t="shared" si="45"/>
        <v>154824.855372611</v>
      </c>
      <c r="J312" s="26">
        <f t="shared" si="45"/>
        <v>224152.80727561816</v>
      </c>
      <c r="K312" s="26">
        <f t="shared" si="42"/>
        <v>56911.634740362861</v>
      </c>
      <c r="L312" s="39">
        <v>400000</v>
      </c>
      <c r="M312" s="39">
        <f t="shared" si="39"/>
        <v>343088.36525963712</v>
      </c>
    </row>
    <row r="313" spans="5:13">
      <c r="E313" s="3">
        <v>311</v>
      </c>
      <c r="F313" s="26">
        <f t="shared" si="40"/>
        <v>1218.5776934026655</v>
      </c>
      <c r="G313" s="26">
        <f t="shared" si="37"/>
        <v>151.25281362853462</v>
      </c>
      <c r="H313" s="26">
        <f t="shared" si="41"/>
        <v>1067.324879774131</v>
      </c>
      <c r="I313" s="26">
        <f t="shared" si="45"/>
        <v>154976.10818623952</v>
      </c>
      <c r="J313" s="26">
        <f t="shared" si="45"/>
        <v>225220.13215539229</v>
      </c>
      <c r="K313" s="26">
        <f t="shared" si="42"/>
        <v>55847.19272438201</v>
      </c>
      <c r="L313" s="39">
        <v>400000</v>
      </c>
      <c r="M313" s="39">
        <f t="shared" si="39"/>
        <v>344152.80727561796</v>
      </c>
    </row>
    <row r="314" spans="5:13">
      <c r="E314" s="3">
        <v>312</v>
      </c>
      <c r="F314" s="26">
        <f t="shared" si="40"/>
        <v>1218.5776934026655</v>
      </c>
      <c r="G314" s="26">
        <f t="shared" si="37"/>
        <v>148.36214207914634</v>
      </c>
      <c r="H314" s="26">
        <f t="shared" si="41"/>
        <v>1070.2155513235193</v>
      </c>
      <c r="I314" s="26">
        <f t="shared" si="45"/>
        <v>155124.47032831868</v>
      </c>
      <c r="J314" s="26">
        <f t="shared" si="45"/>
        <v>226290.34770671581</v>
      </c>
      <c r="K314" s="26">
        <f t="shared" si="42"/>
        <v>54779.867844607877</v>
      </c>
      <c r="L314" s="39">
        <v>400000</v>
      </c>
      <c r="M314" s="39">
        <f t="shared" si="39"/>
        <v>345220.13215539214</v>
      </c>
    </row>
    <row r="315" spans="5:13">
      <c r="E315" s="3">
        <v>313</v>
      </c>
      <c r="F315" s="26">
        <f t="shared" si="40"/>
        <v>1218.5776934026655</v>
      </c>
      <c r="G315" s="26">
        <f t="shared" si="37"/>
        <v>145.46364162764513</v>
      </c>
      <c r="H315" s="26">
        <f t="shared" si="41"/>
        <v>1073.1140517750205</v>
      </c>
      <c r="I315" s="26">
        <f t="shared" si="45"/>
        <v>155269.93396994632</v>
      </c>
      <c r="J315" s="26">
        <f t="shared" si="45"/>
        <v>227363.46175849083</v>
      </c>
      <c r="K315" s="26">
        <f t="shared" si="42"/>
        <v>53709.652293284358</v>
      </c>
      <c r="L315" s="39">
        <v>400000</v>
      </c>
      <c r="M315" s="39">
        <f t="shared" si="39"/>
        <v>346290.34770671563</v>
      </c>
    </row>
    <row r="316" spans="5:13">
      <c r="E316" s="3">
        <v>314</v>
      </c>
      <c r="F316" s="26">
        <f t="shared" si="40"/>
        <v>1218.5776934026655</v>
      </c>
      <c r="G316" s="26">
        <f t="shared" si="37"/>
        <v>142.55729107075447</v>
      </c>
      <c r="H316" s="26">
        <f t="shared" si="41"/>
        <v>1076.0204023319111</v>
      </c>
      <c r="I316" s="26">
        <f t="shared" si="45"/>
        <v>155412.49126101707</v>
      </c>
      <c r="J316" s="26">
        <f t="shared" si="45"/>
        <v>228439.48216082275</v>
      </c>
      <c r="K316" s="26">
        <f t="shared" si="42"/>
        <v>52636.538241509341</v>
      </c>
      <c r="L316" s="39">
        <v>400000</v>
      </c>
      <c r="M316" s="39">
        <f t="shared" si="39"/>
        <v>347363.46175849065</v>
      </c>
    </row>
    <row r="317" spans="5:13">
      <c r="E317" s="3">
        <v>315</v>
      </c>
      <c r="F317" s="26">
        <f t="shared" si="40"/>
        <v>1218.5776934026655</v>
      </c>
      <c r="G317" s="26">
        <f t="shared" si="37"/>
        <v>139.64306914777222</v>
      </c>
      <c r="H317" s="26">
        <f t="shared" si="41"/>
        <v>1078.9346242548934</v>
      </c>
      <c r="I317" s="26">
        <f t="shared" si="45"/>
        <v>155552.13433016484</v>
      </c>
      <c r="J317" s="26">
        <f t="shared" si="45"/>
        <v>229518.41678507766</v>
      </c>
      <c r="K317" s="26">
        <f t="shared" si="42"/>
        <v>51560.517839177432</v>
      </c>
      <c r="L317" s="39">
        <v>400000</v>
      </c>
      <c r="M317" s="39">
        <f t="shared" si="39"/>
        <v>348439.48216082255</v>
      </c>
    </row>
    <row r="318" spans="5:13">
      <c r="E318" s="3">
        <v>316</v>
      </c>
      <c r="F318" s="26">
        <f t="shared" si="40"/>
        <v>1218.5776934026655</v>
      </c>
      <c r="G318" s="26">
        <f t="shared" si="37"/>
        <v>136.72095454041522</v>
      </c>
      <c r="H318" s="26">
        <f t="shared" si="41"/>
        <v>1081.8567388622503</v>
      </c>
      <c r="I318" s="26">
        <f t="shared" si="45"/>
        <v>155688.85528470526</v>
      </c>
      <c r="J318" s="26">
        <f t="shared" si="45"/>
        <v>230600.27352393992</v>
      </c>
      <c r="K318" s="26">
        <f t="shared" si="42"/>
        <v>50481.583214922539</v>
      </c>
      <c r="L318" s="39">
        <v>400000</v>
      </c>
      <c r="M318" s="39">
        <f t="shared" si="39"/>
        <v>349518.41678507748</v>
      </c>
    </row>
    <row r="319" spans="5:13">
      <c r="E319" s="3">
        <v>317</v>
      </c>
      <c r="F319" s="26">
        <f t="shared" si="40"/>
        <v>1218.5776934026655</v>
      </c>
      <c r="G319" s="26">
        <f t="shared" si="37"/>
        <v>133.79092587266331</v>
      </c>
      <c r="H319" s="26">
        <f t="shared" si="41"/>
        <v>1084.7867675300022</v>
      </c>
      <c r="I319" s="26">
        <f t="shared" si="45"/>
        <v>155822.64621057792</v>
      </c>
      <c r="J319" s="26">
        <f t="shared" si="45"/>
        <v>231685.06029146991</v>
      </c>
      <c r="K319" s="26">
        <f t="shared" si="42"/>
        <v>49399.726476060292</v>
      </c>
      <c r="L319" s="39">
        <v>400000</v>
      </c>
      <c r="M319" s="39">
        <f t="shared" si="39"/>
        <v>350600.27352393972</v>
      </c>
    </row>
    <row r="320" spans="5:13">
      <c r="E320" s="3">
        <v>318</v>
      </c>
      <c r="F320" s="26">
        <f t="shared" si="40"/>
        <v>1218.5776934026655</v>
      </c>
      <c r="G320" s="26">
        <f t="shared" si="37"/>
        <v>130.85296171060287</v>
      </c>
      <c r="H320" s="26">
        <f t="shared" si="41"/>
        <v>1087.7247316920627</v>
      </c>
      <c r="I320" s="26">
        <f t="shared" si="45"/>
        <v>155953.49917228852</v>
      </c>
      <c r="J320" s="26">
        <f t="shared" si="45"/>
        <v>232772.78502316197</v>
      </c>
      <c r="K320" s="26">
        <f t="shared" si="42"/>
        <v>48314.939708530292</v>
      </c>
      <c r="L320" s="39">
        <v>400000</v>
      </c>
      <c r="M320" s="39">
        <f t="shared" si="39"/>
        <v>351685.06029146968</v>
      </c>
    </row>
    <row r="321" spans="5:13">
      <c r="E321" s="3">
        <v>319</v>
      </c>
      <c r="F321" s="26">
        <f t="shared" si="40"/>
        <v>1218.5776934026655</v>
      </c>
      <c r="G321" s="26">
        <f t="shared" si="37"/>
        <v>127.90704056227021</v>
      </c>
      <c r="H321" s="26">
        <f t="shared" si="41"/>
        <v>1090.6706528403954</v>
      </c>
      <c r="I321" s="26">
        <f t="shared" si="45"/>
        <v>156081.40621285079</v>
      </c>
      <c r="J321" s="26">
        <f t="shared" si="45"/>
        <v>233863.45567600237</v>
      </c>
      <c r="K321" s="26">
        <f t="shared" si="42"/>
        <v>47227.21497683823</v>
      </c>
      <c r="L321" s="39">
        <v>400000</v>
      </c>
      <c r="M321" s="39">
        <f t="shared" si="39"/>
        <v>352772.78502316179</v>
      </c>
    </row>
    <row r="322" spans="5:13">
      <c r="E322" s="3">
        <v>320</v>
      </c>
      <c r="F322" s="26">
        <f t="shared" si="40"/>
        <v>1218.5776934026655</v>
      </c>
      <c r="G322" s="26">
        <f t="shared" ref="G322:G362" si="46">(B$4/B$6)*K322</f>
        <v>124.95314087749414</v>
      </c>
      <c r="H322" s="26">
        <f t="shared" si="41"/>
        <v>1093.6245525251713</v>
      </c>
      <c r="I322" s="26">
        <f t="shared" si="45"/>
        <v>156206.3593537283</v>
      </c>
      <c r="J322" s="26">
        <f t="shared" si="45"/>
        <v>234957.08022852754</v>
      </c>
      <c r="K322" s="26">
        <f t="shared" si="42"/>
        <v>46136.544323997834</v>
      </c>
      <c r="L322" s="39">
        <v>400000</v>
      </c>
      <c r="M322" s="39">
        <f t="shared" si="39"/>
        <v>353863.4556760022</v>
      </c>
    </row>
    <row r="323" spans="5:13">
      <c r="E323" s="3">
        <v>321</v>
      </c>
      <c r="F323" s="26">
        <f t="shared" si="40"/>
        <v>1218.5776934026655</v>
      </c>
      <c r="G323" s="26">
        <f t="shared" si="46"/>
        <v>121.99124104773846</v>
      </c>
      <c r="H323" s="26">
        <f t="shared" si="41"/>
        <v>1096.5864523549271</v>
      </c>
      <c r="I323" s="26">
        <f t="shared" ref="I323:J338" si="47">I322+G323</f>
        <v>156328.35059477604</v>
      </c>
      <c r="J323" s="26">
        <f t="shared" si="47"/>
        <v>236053.66668088248</v>
      </c>
      <c r="K323" s="26">
        <f t="shared" si="42"/>
        <v>45042.919771472662</v>
      </c>
      <c r="L323" s="39">
        <v>400000</v>
      </c>
      <c r="M323" s="39">
        <f t="shared" ref="M323:M362" si="48">L323-K323</f>
        <v>354957.08022852731</v>
      </c>
    </row>
    <row r="324" spans="5:13">
      <c r="E324" s="3">
        <v>322</v>
      </c>
      <c r="F324" s="26">
        <f t="shared" ref="F324:F362" si="49">F323</f>
        <v>1218.5776934026655</v>
      </c>
      <c r="G324" s="26">
        <f t="shared" si="46"/>
        <v>119.02131940594387</v>
      </c>
      <c r="H324" s="26">
        <f t="shared" ref="H324:H362" si="50">F324-G324</f>
        <v>1099.5563739967217</v>
      </c>
      <c r="I324" s="26">
        <f t="shared" si="47"/>
        <v>156447.37191418197</v>
      </c>
      <c r="J324" s="26">
        <f t="shared" si="47"/>
        <v>237153.2230548792</v>
      </c>
      <c r="K324" s="26">
        <f t="shared" ref="K324:K362" si="51">K323-H323</f>
        <v>43946.333319117737</v>
      </c>
      <c r="L324" s="39">
        <v>400000</v>
      </c>
      <c r="M324" s="39">
        <f t="shared" si="48"/>
        <v>356053.66668088228</v>
      </c>
    </row>
    <row r="325" spans="5:13">
      <c r="E325" s="3">
        <v>323</v>
      </c>
      <c r="F325" s="26">
        <f t="shared" si="49"/>
        <v>1218.5776934026655</v>
      </c>
      <c r="G325" s="26">
        <f t="shared" si="46"/>
        <v>116.04335422636943</v>
      </c>
      <c r="H325" s="26">
        <f t="shared" si="50"/>
        <v>1102.534339176296</v>
      </c>
      <c r="I325" s="26">
        <f t="shared" si="47"/>
        <v>156563.41526840834</v>
      </c>
      <c r="J325" s="26">
        <f t="shared" si="47"/>
        <v>238255.75739405549</v>
      </c>
      <c r="K325" s="26">
        <f t="shared" si="51"/>
        <v>42846.776945121019</v>
      </c>
      <c r="L325" s="39">
        <v>400000</v>
      </c>
      <c r="M325" s="39">
        <f t="shared" si="48"/>
        <v>357153.223054879</v>
      </c>
    </row>
    <row r="326" spans="5:13">
      <c r="E326" s="3">
        <v>324</v>
      </c>
      <c r="F326" s="26">
        <f t="shared" si="49"/>
        <v>1218.5776934026655</v>
      </c>
      <c r="G326" s="26">
        <f t="shared" si="46"/>
        <v>113.05732372443363</v>
      </c>
      <c r="H326" s="26">
        <f t="shared" si="50"/>
        <v>1105.5203696782319</v>
      </c>
      <c r="I326" s="26">
        <f t="shared" si="47"/>
        <v>156676.47259213278</v>
      </c>
      <c r="J326" s="26">
        <f t="shared" si="47"/>
        <v>239361.27776373373</v>
      </c>
      <c r="K326" s="26">
        <f t="shared" si="51"/>
        <v>41744.242605944724</v>
      </c>
      <c r="L326" s="39">
        <v>400000</v>
      </c>
      <c r="M326" s="39">
        <f t="shared" si="48"/>
        <v>358255.75739405525</v>
      </c>
    </row>
    <row r="327" spans="5:13">
      <c r="E327" s="3">
        <v>325</v>
      </c>
      <c r="F327" s="26">
        <f t="shared" si="49"/>
        <v>1218.5776934026655</v>
      </c>
      <c r="G327" s="26">
        <f t="shared" si="46"/>
        <v>110.06320605655509</v>
      </c>
      <c r="H327" s="26">
        <f t="shared" si="50"/>
        <v>1108.5144873461104</v>
      </c>
      <c r="I327" s="26">
        <f t="shared" si="47"/>
        <v>156786.53579818935</v>
      </c>
      <c r="J327" s="26">
        <f t="shared" si="47"/>
        <v>240469.79225107984</v>
      </c>
      <c r="K327" s="26">
        <f t="shared" si="51"/>
        <v>40638.722236266491</v>
      </c>
      <c r="L327" s="39">
        <v>400000</v>
      </c>
      <c r="M327" s="39">
        <f t="shared" si="48"/>
        <v>359361.27776373352</v>
      </c>
    </row>
    <row r="328" spans="5:13">
      <c r="E328" s="3">
        <v>326</v>
      </c>
      <c r="F328" s="26">
        <f t="shared" si="49"/>
        <v>1218.5776934026655</v>
      </c>
      <c r="G328" s="26">
        <f t="shared" si="46"/>
        <v>107.0609793199927</v>
      </c>
      <c r="H328" s="26">
        <f t="shared" si="50"/>
        <v>1111.5167140826729</v>
      </c>
      <c r="I328" s="26">
        <f t="shared" si="47"/>
        <v>156893.59677750934</v>
      </c>
      <c r="J328" s="26">
        <f t="shared" si="47"/>
        <v>241581.30896516252</v>
      </c>
      <c r="K328" s="26">
        <f t="shared" si="51"/>
        <v>39530.20774892038</v>
      </c>
      <c r="L328" s="39">
        <v>400000</v>
      </c>
      <c r="M328" s="39">
        <f t="shared" si="48"/>
        <v>360469.79225107963</v>
      </c>
    </row>
    <row r="329" spans="5:13">
      <c r="E329" s="3">
        <v>327</v>
      </c>
      <c r="F329" s="26">
        <f t="shared" si="49"/>
        <v>1218.5776934026655</v>
      </c>
      <c r="G329" s="26">
        <f t="shared" si="46"/>
        <v>104.05062155268546</v>
      </c>
      <c r="H329" s="26">
        <f t="shared" si="50"/>
        <v>1114.5270718499801</v>
      </c>
      <c r="I329" s="26">
        <f t="shared" si="47"/>
        <v>156997.64739906203</v>
      </c>
      <c r="J329" s="26">
        <f t="shared" si="47"/>
        <v>242695.83603701249</v>
      </c>
      <c r="K329" s="26">
        <f t="shared" si="51"/>
        <v>38418.691034837706</v>
      </c>
      <c r="L329" s="39">
        <v>400000</v>
      </c>
      <c r="M329" s="39">
        <f t="shared" si="48"/>
        <v>361581.30896516232</v>
      </c>
    </row>
    <row r="330" spans="5:13">
      <c r="E330" s="3">
        <v>328</v>
      </c>
      <c r="F330" s="26">
        <f t="shared" si="49"/>
        <v>1218.5776934026655</v>
      </c>
      <c r="G330" s="26">
        <f t="shared" si="46"/>
        <v>101.03211073309176</v>
      </c>
      <c r="H330" s="26">
        <f t="shared" si="50"/>
        <v>1117.5455826695738</v>
      </c>
      <c r="I330" s="26">
        <f t="shared" si="47"/>
        <v>157098.67950979513</v>
      </c>
      <c r="J330" s="26">
        <f t="shared" si="47"/>
        <v>243813.38161968207</v>
      </c>
      <c r="K330" s="26">
        <f t="shared" si="51"/>
        <v>37304.163962987725</v>
      </c>
      <c r="L330" s="39">
        <v>400000</v>
      </c>
      <c r="M330" s="39">
        <f t="shared" si="48"/>
        <v>362695.83603701228</v>
      </c>
    </row>
    <row r="331" spans="5:13">
      <c r="E331" s="3">
        <v>329</v>
      </c>
      <c r="F331" s="26">
        <f t="shared" si="49"/>
        <v>1218.5776934026655</v>
      </c>
      <c r="G331" s="26">
        <f t="shared" si="46"/>
        <v>98.005424780028321</v>
      </c>
      <c r="H331" s="26">
        <f t="shared" si="50"/>
        <v>1120.5722686226372</v>
      </c>
      <c r="I331" s="26">
        <f t="shared" si="47"/>
        <v>157196.68493457514</v>
      </c>
      <c r="J331" s="26">
        <f t="shared" si="47"/>
        <v>244933.95388830471</v>
      </c>
      <c r="K331" s="26">
        <f t="shared" si="51"/>
        <v>36186.618380318148</v>
      </c>
      <c r="L331" s="39">
        <v>400000</v>
      </c>
      <c r="M331" s="39">
        <f t="shared" si="48"/>
        <v>363813.38161968184</v>
      </c>
    </row>
    <row r="332" spans="5:13">
      <c r="E332" s="3">
        <v>330</v>
      </c>
      <c r="F332" s="26">
        <f t="shared" si="49"/>
        <v>1218.5776934026655</v>
      </c>
      <c r="G332" s="26">
        <f t="shared" si="46"/>
        <v>94.970541552508678</v>
      </c>
      <c r="H332" s="26">
        <f t="shared" si="50"/>
        <v>1123.6071518501569</v>
      </c>
      <c r="I332" s="26">
        <f t="shared" si="47"/>
        <v>157291.65547612763</v>
      </c>
      <c r="J332" s="26">
        <f t="shared" si="47"/>
        <v>246057.56104015486</v>
      </c>
      <c r="K332" s="26">
        <f t="shared" si="51"/>
        <v>35066.046111695512</v>
      </c>
      <c r="L332" s="39">
        <v>400000</v>
      </c>
      <c r="M332" s="39">
        <f t="shared" si="48"/>
        <v>364933.95388830447</v>
      </c>
    </row>
    <row r="333" spans="5:13">
      <c r="E333" s="3">
        <v>331</v>
      </c>
      <c r="F333" s="26">
        <f t="shared" si="49"/>
        <v>1218.5776934026655</v>
      </c>
      <c r="G333" s="26">
        <f t="shared" si="46"/>
        <v>91.927438849581179</v>
      </c>
      <c r="H333" s="26">
        <f t="shared" si="50"/>
        <v>1126.6502545530843</v>
      </c>
      <c r="I333" s="26">
        <f t="shared" si="47"/>
        <v>157383.58291497722</v>
      </c>
      <c r="J333" s="26">
        <f t="shared" si="47"/>
        <v>247184.21129470796</v>
      </c>
      <c r="K333" s="26">
        <f t="shared" si="51"/>
        <v>33942.438959845356</v>
      </c>
      <c r="L333" s="39">
        <v>400000</v>
      </c>
      <c r="M333" s="39">
        <f t="shared" si="48"/>
        <v>366057.56104015466</v>
      </c>
    </row>
    <row r="334" spans="5:13">
      <c r="E334" s="3">
        <v>332</v>
      </c>
      <c r="F334" s="26">
        <f t="shared" si="49"/>
        <v>1218.5776934026655</v>
      </c>
      <c r="G334" s="26">
        <f t="shared" si="46"/>
        <v>88.876094410166573</v>
      </c>
      <c r="H334" s="26">
        <f t="shared" si="50"/>
        <v>1129.7015989924989</v>
      </c>
      <c r="I334" s="26">
        <f t="shared" si="47"/>
        <v>157472.45900938738</v>
      </c>
      <c r="J334" s="26">
        <f t="shared" si="47"/>
        <v>248313.91289370047</v>
      </c>
      <c r="K334" s="26">
        <f t="shared" si="51"/>
        <v>32815.788705292274</v>
      </c>
      <c r="L334" s="39">
        <v>400000</v>
      </c>
      <c r="M334" s="39">
        <f t="shared" si="48"/>
        <v>367184.21129470773</v>
      </c>
    </row>
    <row r="335" spans="5:13">
      <c r="E335" s="3">
        <v>333</v>
      </c>
      <c r="F335" s="26">
        <f t="shared" si="49"/>
        <v>1218.5776934026655</v>
      </c>
      <c r="G335" s="26">
        <f t="shared" si="46"/>
        <v>85.816485912895232</v>
      </c>
      <c r="H335" s="26">
        <f t="shared" si="50"/>
        <v>1132.7612074897704</v>
      </c>
      <c r="I335" s="26">
        <f t="shared" si="47"/>
        <v>157558.27549530027</v>
      </c>
      <c r="J335" s="26">
        <f t="shared" si="47"/>
        <v>249446.67410119023</v>
      </c>
      <c r="K335" s="26">
        <f t="shared" si="51"/>
        <v>31686.087106299776</v>
      </c>
      <c r="L335" s="39">
        <v>400000</v>
      </c>
      <c r="M335" s="39">
        <f t="shared" si="48"/>
        <v>368313.91289370024</v>
      </c>
    </row>
    <row r="336" spans="5:13">
      <c r="E336" s="3">
        <v>334</v>
      </c>
      <c r="F336" s="26">
        <f t="shared" si="49"/>
        <v>1218.5776934026655</v>
      </c>
      <c r="G336" s="26">
        <f t="shared" si="46"/>
        <v>82.74859097594377</v>
      </c>
      <c r="H336" s="26">
        <f t="shared" si="50"/>
        <v>1135.8291024267219</v>
      </c>
      <c r="I336" s="26">
        <f t="shared" si="47"/>
        <v>157641.02408627621</v>
      </c>
      <c r="J336" s="26">
        <f t="shared" si="47"/>
        <v>250582.50320361694</v>
      </c>
      <c r="K336" s="26">
        <f t="shared" si="51"/>
        <v>30553.325898810006</v>
      </c>
      <c r="L336" s="39">
        <v>400000</v>
      </c>
      <c r="M336" s="39">
        <f t="shared" si="48"/>
        <v>369446.67410119</v>
      </c>
    </row>
    <row r="337" spans="5:13">
      <c r="E337" s="3">
        <v>335</v>
      </c>
      <c r="F337" s="26">
        <f t="shared" si="49"/>
        <v>1218.5776934026655</v>
      </c>
      <c r="G337" s="26">
        <f t="shared" si="46"/>
        <v>79.672387156871395</v>
      </c>
      <c r="H337" s="26">
        <f t="shared" si="50"/>
        <v>1138.9053062457942</v>
      </c>
      <c r="I337" s="26">
        <f t="shared" si="47"/>
        <v>157720.69647343308</v>
      </c>
      <c r="J337" s="26">
        <f t="shared" si="47"/>
        <v>251721.40850986273</v>
      </c>
      <c r="K337" s="26">
        <f t="shared" si="51"/>
        <v>29417.496796383282</v>
      </c>
      <c r="L337" s="39">
        <v>400000</v>
      </c>
      <c r="M337" s="39">
        <f t="shared" si="48"/>
        <v>370582.50320361671</v>
      </c>
    </row>
    <row r="338" spans="5:13">
      <c r="E338" s="3">
        <v>336</v>
      </c>
      <c r="F338" s="26">
        <f t="shared" si="49"/>
        <v>1218.5776934026655</v>
      </c>
      <c r="G338" s="26">
        <f t="shared" si="46"/>
        <v>76.587851952455708</v>
      </c>
      <c r="H338" s="26">
        <f t="shared" si="50"/>
        <v>1141.98984145021</v>
      </c>
      <c r="I338" s="26">
        <f t="shared" si="47"/>
        <v>157797.28432538552</v>
      </c>
      <c r="J338" s="26">
        <f t="shared" si="47"/>
        <v>252863.39835131294</v>
      </c>
      <c r="K338" s="26">
        <f t="shared" si="51"/>
        <v>28278.591490137489</v>
      </c>
      <c r="L338" s="39">
        <v>400000</v>
      </c>
      <c r="M338" s="39">
        <f t="shared" si="48"/>
        <v>371721.40850986249</v>
      </c>
    </row>
    <row r="339" spans="5:13">
      <c r="E339" s="3">
        <v>337</v>
      </c>
      <c r="F339" s="26">
        <f t="shared" si="49"/>
        <v>1218.5776934026655</v>
      </c>
      <c r="G339" s="26">
        <f t="shared" si="46"/>
        <v>73.49496279852805</v>
      </c>
      <c r="H339" s="26">
        <f t="shared" si="50"/>
        <v>1145.0827306041374</v>
      </c>
      <c r="I339" s="26">
        <f t="shared" ref="I339:J354" si="52">I338+G339</f>
        <v>157870.77928818404</v>
      </c>
      <c r="J339" s="26">
        <f t="shared" si="52"/>
        <v>254008.48108191707</v>
      </c>
      <c r="K339" s="26">
        <f t="shared" si="51"/>
        <v>27136.60164868728</v>
      </c>
      <c r="L339" s="39">
        <v>400000</v>
      </c>
      <c r="M339" s="39">
        <f t="shared" si="48"/>
        <v>372863.39835131273</v>
      </c>
    </row>
    <row r="340" spans="5:13">
      <c r="E340" s="3">
        <v>338</v>
      </c>
      <c r="F340" s="26">
        <f t="shared" si="49"/>
        <v>1218.5776934026655</v>
      </c>
      <c r="G340" s="26">
        <f t="shared" si="46"/>
        <v>70.39369706980851</v>
      </c>
      <c r="H340" s="26">
        <f t="shared" si="50"/>
        <v>1148.1839963328571</v>
      </c>
      <c r="I340" s="26">
        <f t="shared" si="52"/>
        <v>157941.17298525386</v>
      </c>
      <c r="J340" s="26">
        <f t="shared" si="52"/>
        <v>255156.66507824993</v>
      </c>
      <c r="K340" s="26">
        <f t="shared" si="51"/>
        <v>25991.518918083144</v>
      </c>
      <c r="L340" s="39">
        <v>400000</v>
      </c>
      <c r="M340" s="39">
        <f t="shared" si="48"/>
        <v>374008.48108191683</v>
      </c>
    </row>
    <row r="341" spans="5:13">
      <c r="E341" s="3">
        <v>339</v>
      </c>
      <c r="F341" s="26">
        <f t="shared" si="49"/>
        <v>1218.5776934026655</v>
      </c>
      <c r="G341" s="26">
        <f t="shared" si="46"/>
        <v>67.284032079740371</v>
      </c>
      <c r="H341" s="26">
        <f t="shared" si="50"/>
        <v>1151.2936613229251</v>
      </c>
      <c r="I341" s="26">
        <f t="shared" si="52"/>
        <v>158008.4570173336</v>
      </c>
      <c r="J341" s="26">
        <f t="shared" si="52"/>
        <v>256307.95873957287</v>
      </c>
      <c r="K341" s="26">
        <f t="shared" si="51"/>
        <v>24843.334921750287</v>
      </c>
      <c r="L341" s="39">
        <v>400000</v>
      </c>
      <c r="M341" s="39">
        <f t="shared" si="48"/>
        <v>375156.6650782497</v>
      </c>
    </row>
    <row r="342" spans="5:13">
      <c r="E342" s="3">
        <v>340</v>
      </c>
      <c r="F342" s="26">
        <f t="shared" si="49"/>
        <v>1218.5776934026655</v>
      </c>
      <c r="G342" s="26">
        <f t="shared" si="46"/>
        <v>64.165945080324107</v>
      </c>
      <c r="H342" s="26">
        <f t="shared" si="50"/>
        <v>1154.4117483223415</v>
      </c>
      <c r="I342" s="26">
        <f t="shared" si="52"/>
        <v>158072.62296241391</v>
      </c>
      <c r="J342" s="26">
        <f t="shared" si="52"/>
        <v>257462.37048789521</v>
      </c>
      <c r="K342" s="26">
        <f t="shared" si="51"/>
        <v>23692.041260427362</v>
      </c>
      <c r="L342" s="39">
        <v>400000</v>
      </c>
      <c r="M342" s="39">
        <f t="shared" si="48"/>
        <v>376307.95873957261</v>
      </c>
    </row>
    <row r="343" spans="5:13">
      <c r="E343" s="3">
        <v>341</v>
      </c>
      <c r="F343" s="26">
        <f t="shared" si="49"/>
        <v>1218.5776934026655</v>
      </c>
      <c r="G343" s="26">
        <f t="shared" si="46"/>
        <v>61.039413261951097</v>
      </c>
      <c r="H343" s="26">
        <f t="shared" si="50"/>
        <v>1157.5382801407145</v>
      </c>
      <c r="I343" s="26">
        <f t="shared" si="52"/>
        <v>158133.66237567586</v>
      </c>
      <c r="J343" s="26">
        <f t="shared" si="52"/>
        <v>258619.90876803594</v>
      </c>
      <c r="K343" s="26">
        <f t="shared" si="51"/>
        <v>22537.629512105021</v>
      </c>
      <c r="L343" s="39">
        <v>400000</v>
      </c>
      <c r="M343" s="39">
        <f t="shared" si="48"/>
        <v>377462.37048789498</v>
      </c>
    </row>
    <row r="344" spans="5:13">
      <c r="E344" s="3">
        <v>342</v>
      </c>
      <c r="F344" s="26">
        <f t="shared" si="49"/>
        <v>1218.5776934026655</v>
      </c>
      <c r="G344" s="26">
        <f t="shared" si="46"/>
        <v>57.904413753236668</v>
      </c>
      <c r="H344" s="26">
        <f t="shared" si="50"/>
        <v>1160.6732796494289</v>
      </c>
      <c r="I344" s="26">
        <f t="shared" si="52"/>
        <v>158191.56678942911</v>
      </c>
      <c r="J344" s="26">
        <f t="shared" si="52"/>
        <v>259780.58204768537</v>
      </c>
      <c r="K344" s="26">
        <f t="shared" si="51"/>
        <v>21380.091231964307</v>
      </c>
      <c r="L344" s="39">
        <v>400000</v>
      </c>
      <c r="M344" s="39">
        <f t="shared" si="48"/>
        <v>378619.9087680357</v>
      </c>
    </row>
    <row r="345" spans="5:13">
      <c r="E345" s="3">
        <v>343</v>
      </c>
      <c r="F345" s="26">
        <f t="shared" si="49"/>
        <v>1218.5776934026655</v>
      </c>
      <c r="G345" s="26">
        <f t="shared" si="46"/>
        <v>54.760923620852793</v>
      </c>
      <c r="H345" s="26">
        <f t="shared" si="50"/>
        <v>1163.8167697818128</v>
      </c>
      <c r="I345" s="26">
        <f t="shared" si="52"/>
        <v>158246.32771304998</v>
      </c>
      <c r="J345" s="26">
        <f t="shared" si="52"/>
        <v>260944.39881746718</v>
      </c>
      <c r="K345" s="26">
        <f t="shared" si="51"/>
        <v>20219.417952314878</v>
      </c>
      <c r="L345" s="39">
        <v>400000</v>
      </c>
      <c r="M345" s="39">
        <f t="shared" si="48"/>
        <v>379780.58204768511</v>
      </c>
    </row>
    <row r="346" spans="5:13">
      <c r="E346" s="3">
        <v>344</v>
      </c>
      <c r="F346" s="26">
        <f t="shared" si="49"/>
        <v>1218.5776934026655</v>
      </c>
      <c r="G346" s="26">
        <f t="shared" si="46"/>
        <v>51.608919869360385</v>
      </c>
      <c r="H346" s="26">
        <f t="shared" si="50"/>
        <v>1166.9687735333052</v>
      </c>
      <c r="I346" s="26">
        <f t="shared" si="52"/>
        <v>158297.93663291933</v>
      </c>
      <c r="J346" s="26">
        <f t="shared" si="52"/>
        <v>262111.36759100048</v>
      </c>
      <c r="K346" s="26">
        <f t="shared" si="51"/>
        <v>19055.601182533064</v>
      </c>
      <c r="L346" s="39">
        <v>400000</v>
      </c>
      <c r="M346" s="39">
        <f t="shared" si="48"/>
        <v>380944.39881746692</v>
      </c>
    </row>
    <row r="347" spans="5:13">
      <c r="E347" s="3">
        <v>345</v>
      </c>
      <c r="F347" s="26">
        <f t="shared" si="49"/>
        <v>1218.5776934026655</v>
      </c>
      <c r="G347" s="26">
        <f t="shared" si="46"/>
        <v>48.448379441041013</v>
      </c>
      <c r="H347" s="26">
        <f t="shared" si="50"/>
        <v>1170.1293139616246</v>
      </c>
      <c r="I347" s="26">
        <f t="shared" si="52"/>
        <v>158346.38501236038</v>
      </c>
      <c r="J347" s="26">
        <f t="shared" si="52"/>
        <v>263281.49690496211</v>
      </c>
      <c r="K347" s="26">
        <f t="shared" si="51"/>
        <v>17888.632408999758</v>
      </c>
      <c r="L347" s="39">
        <v>400000</v>
      </c>
      <c r="M347" s="39">
        <f t="shared" si="48"/>
        <v>382111.36759100022</v>
      </c>
    </row>
    <row r="348" spans="5:13">
      <c r="E348" s="3">
        <v>346</v>
      </c>
      <c r="F348" s="26">
        <f t="shared" si="49"/>
        <v>1218.5776934026655</v>
      </c>
      <c r="G348" s="26">
        <f t="shared" si="46"/>
        <v>45.27927921572828</v>
      </c>
      <c r="H348" s="26">
        <f t="shared" si="50"/>
        <v>1173.2984141869372</v>
      </c>
      <c r="I348" s="26">
        <f t="shared" si="52"/>
        <v>158391.6642915761</v>
      </c>
      <c r="J348" s="26">
        <f t="shared" si="52"/>
        <v>264454.79531914904</v>
      </c>
      <c r="K348" s="26">
        <f t="shared" si="51"/>
        <v>16718.503095038133</v>
      </c>
      <c r="L348" s="39">
        <v>400000</v>
      </c>
      <c r="M348" s="39">
        <f t="shared" si="48"/>
        <v>383281.49690496188</v>
      </c>
    </row>
    <row r="349" spans="5:13">
      <c r="E349" s="3">
        <v>347</v>
      </c>
      <c r="F349" s="26">
        <f t="shared" si="49"/>
        <v>1218.5776934026655</v>
      </c>
      <c r="G349" s="26">
        <f t="shared" si="46"/>
        <v>42.101596010638659</v>
      </c>
      <c r="H349" s="26">
        <f t="shared" si="50"/>
        <v>1176.476097392027</v>
      </c>
      <c r="I349" s="26">
        <f t="shared" si="52"/>
        <v>158433.76588758675</v>
      </c>
      <c r="J349" s="26">
        <f t="shared" si="52"/>
        <v>265631.27141654107</v>
      </c>
      <c r="K349" s="26">
        <f t="shared" si="51"/>
        <v>15545.204680851197</v>
      </c>
      <c r="L349" s="39">
        <v>400000</v>
      </c>
      <c r="M349" s="39">
        <f t="shared" si="48"/>
        <v>384454.7953191488</v>
      </c>
    </row>
    <row r="350" spans="5:13">
      <c r="E350" s="3">
        <v>348</v>
      </c>
      <c r="F350" s="26">
        <f t="shared" si="49"/>
        <v>1218.5776934026655</v>
      </c>
      <c r="G350" s="26">
        <f t="shared" si="46"/>
        <v>38.915306580201921</v>
      </c>
      <c r="H350" s="26">
        <f t="shared" si="50"/>
        <v>1179.6623868224635</v>
      </c>
      <c r="I350" s="26">
        <f t="shared" si="52"/>
        <v>158472.68119416694</v>
      </c>
      <c r="J350" s="26">
        <f t="shared" si="52"/>
        <v>266810.93380336353</v>
      </c>
      <c r="K350" s="26">
        <f t="shared" si="51"/>
        <v>14368.728583459169</v>
      </c>
      <c r="L350" s="39">
        <v>400000</v>
      </c>
      <c r="M350" s="39">
        <f t="shared" si="48"/>
        <v>385631.27141654084</v>
      </c>
    </row>
    <row r="351" spans="5:13">
      <c r="E351" s="3">
        <v>349</v>
      </c>
      <c r="F351" s="26">
        <f t="shared" si="49"/>
        <v>1218.5776934026655</v>
      </c>
      <c r="G351" s="26">
        <f t="shared" si="46"/>
        <v>35.720387615891077</v>
      </c>
      <c r="H351" s="26">
        <f t="shared" si="50"/>
        <v>1182.8573057867745</v>
      </c>
      <c r="I351" s="26">
        <f t="shared" si="52"/>
        <v>158508.40158178285</v>
      </c>
      <c r="J351" s="26">
        <f t="shared" si="52"/>
        <v>267993.79110915028</v>
      </c>
      <c r="K351" s="26">
        <f t="shared" si="51"/>
        <v>13189.066196636706</v>
      </c>
      <c r="L351" s="39">
        <v>400000</v>
      </c>
      <c r="M351" s="39">
        <f t="shared" si="48"/>
        <v>386810.9338033633</v>
      </c>
    </row>
    <row r="352" spans="5:13">
      <c r="E352" s="3">
        <v>350</v>
      </c>
      <c r="F352" s="26">
        <f t="shared" si="49"/>
        <v>1218.5776934026655</v>
      </c>
      <c r="G352" s="26">
        <f t="shared" si="46"/>
        <v>32.516815746051897</v>
      </c>
      <c r="H352" s="26">
        <f t="shared" si="50"/>
        <v>1186.0608776566137</v>
      </c>
      <c r="I352" s="26">
        <f t="shared" si="52"/>
        <v>158540.91839752891</v>
      </c>
      <c r="J352" s="26">
        <f t="shared" si="52"/>
        <v>269179.8519868069</v>
      </c>
      <c r="K352" s="26">
        <f t="shared" si="51"/>
        <v>12006.208890849932</v>
      </c>
      <c r="L352" s="39">
        <v>400000</v>
      </c>
      <c r="M352" s="39">
        <f t="shared" si="48"/>
        <v>387993.79110915004</v>
      </c>
    </row>
    <row r="353" spans="5:13">
      <c r="E353" s="3">
        <v>351</v>
      </c>
      <c r="F353" s="26">
        <f t="shared" si="49"/>
        <v>1218.5776934026655</v>
      </c>
      <c r="G353" s="26">
        <f t="shared" si="46"/>
        <v>29.304567535731906</v>
      </c>
      <c r="H353" s="26">
        <f t="shared" si="50"/>
        <v>1189.2731258669337</v>
      </c>
      <c r="I353" s="26">
        <f t="shared" si="52"/>
        <v>158570.22296506463</v>
      </c>
      <c r="J353" s="26">
        <f t="shared" si="52"/>
        <v>270369.12511267385</v>
      </c>
      <c r="K353" s="26">
        <f t="shared" si="51"/>
        <v>10820.148013193319</v>
      </c>
      <c r="L353" s="39">
        <v>400000</v>
      </c>
      <c r="M353" s="39">
        <f t="shared" si="48"/>
        <v>389179.85198680667</v>
      </c>
    </row>
    <row r="354" spans="5:13">
      <c r="E354" s="3">
        <v>352</v>
      </c>
      <c r="F354" s="26">
        <f t="shared" si="49"/>
        <v>1218.5776934026655</v>
      </c>
      <c r="G354" s="26">
        <f t="shared" si="46"/>
        <v>26.083619486508958</v>
      </c>
      <c r="H354" s="26">
        <f t="shared" si="50"/>
        <v>1192.4940739161566</v>
      </c>
      <c r="I354" s="26">
        <f t="shared" si="52"/>
        <v>158596.30658455114</v>
      </c>
      <c r="J354" s="26">
        <f t="shared" si="52"/>
        <v>271561.61918659002</v>
      </c>
      <c r="K354" s="26">
        <f t="shared" si="51"/>
        <v>9630.8748873263849</v>
      </c>
      <c r="L354" s="39">
        <v>400000</v>
      </c>
      <c r="M354" s="39">
        <f t="shared" si="48"/>
        <v>390369.12511267362</v>
      </c>
    </row>
    <row r="355" spans="5:13">
      <c r="E355" s="3">
        <v>353</v>
      </c>
      <c r="F355" s="26">
        <f t="shared" si="49"/>
        <v>1218.5776934026655</v>
      </c>
      <c r="G355" s="26">
        <f t="shared" si="46"/>
        <v>22.85394803631937</v>
      </c>
      <c r="H355" s="26">
        <f t="shared" si="50"/>
        <v>1195.7237453663461</v>
      </c>
      <c r="I355" s="26">
        <f t="shared" ref="I355:J362" si="53">I354+G355</f>
        <v>158619.16053258747</v>
      </c>
      <c r="J355" s="26">
        <f t="shared" si="53"/>
        <v>272757.34293195634</v>
      </c>
      <c r="K355" s="26">
        <f t="shared" si="51"/>
        <v>8438.3808134102292</v>
      </c>
      <c r="L355" s="39">
        <v>400000</v>
      </c>
      <c r="M355" s="39">
        <f t="shared" si="48"/>
        <v>391561.61918658979</v>
      </c>
    </row>
    <row r="356" spans="5:13">
      <c r="E356" s="3">
        <v>354</v>
      </c>
      <c r="F356" s="26">
        <f t="shared" si="49"/>
        <v>1218.5776934026655</v>
      </c>
      <c r="G356" s="26">
        <f t="shared" si="46"/>
        <v>19.61552955928552</v>
      </c>
      <c r="H356" s="26">
        <f t="shared" si="50"/>
        <v>1198.96216384338</v>
      </c>
      <c r="I356" s="26">
        <f t="shared" si="53"/>
        <v>158638.77606214676</v>
      </c>
      <c r="J356" s="26">
        <f t="shared" si="53"/>
        <v>273956.30509579973</v>
      </c>
      <c r="K356" s="26">
        <f t="shared" si="51"/>
        <v>7242.6570680438836</v>
      </c>
      <c r="L356" s="39">
        <v>400000</v>
      </c>
      <c r="M356" s="39">
        <f t="shared" si="48"/>
        <v>392757.34293195611</v>
      </c>
    </row>
    <row r="357" spans="5:13">
      <c r="E357" s="3">
        <v>355</v>
      </c>
      <c r="F357" s="26">
        <f t="shared" si="49"/>
        <v>1218.5776934026655</v>
      </c>
      <c r="G357" s="26">
        <f t="shared" si="46"/>
        <v>16.36834036554303</v>
      </c>
      <c r="H357" s="26">
        <f t="shared" si="50"/>
        <v>1202.2093530371226</v>
      </c>
      <c r="I357" s="26">
        <f t="shared" si="53"/>
        <v>158655.14440251229</v>
      </c>
      <c r="J357" s="26">
        <f t="shared" si="53"/>
        <v>275158.51444883685</v>
      </c>
      <c r="K357" s="26">
        <f t="shared" si="51"/>
        <v>6043.6949042005035</v>
      </c>
      <c r="L357" s="39">
        <v>400000</v>
      </c>
      <c r="M357" s="39">
        <f t="shared" si="48"/>
        <v>393956.3050957995</v>
      </c>
    </row>
    <row r="358" spans="5:13">
      <c r="E358" s="3">
        <v>356</v>
      </c>
      <c r="F358" s="26">
        <f t="shared" si="49"/>
        <v>1218.5776934026655</v>
      </c>
      <c r="G358" s="26">
        <f t="shared" si="46"/>
        <v>13.112356701067492</v>
      </c>
      <c r="H358" s="26">
        <f t="shared" si="50"/>
        <v>1205.4653367015981</v>
      </c>
      <c r="I358" s="26">
        <f t="shared" si="53"/>
        <v>158668.25675921337</v>
      </c>
      <c r="J358" s="26">
        <f t="shared" si="53"/>
        <v>276363.97978553845</v>
      </c>
      <c r="K358" s="26">
        <f t="shared" si="51"/>
        <v>4841.4855511633814</v>
      </c>
      <c r="L358" s="39">
        <v>400000</v>
      </c>
      <c r="M358" s="39">
        <f t="shared" si="48"/>
        <v>395158.51444883662</v>
      </c>
    </row>
    <row r="359" spans="5:13">
      <c r="E359" s="3">
        <v>357</v>
      </c>
      <c r="F359" s="26">
        <f t="shared" si="49"/>
        <v>1218.5776934026655</v>
      </c>
      <c r="G359" s="26">
        <f t="shared" si="46"/>
        <v>9.8475547475006628</v>
      </c>
      <c r="H359" s="26">
        <f t="shared" si="50"/>
        <v>1208.7301386551649</v>
      </c>
      <c r="I359" s="26">
        <f t="shared" si="53"/>
        <v>158678.10431396088</v>
      </c>
      <c r="J359" s="26">
        <f t="shared" si="53"/>
        <v>277572.70992419362</v>
      </c>
      <c r="K359" s="26">
        <f t="shared" si="51"/>
        <v>3636.0202144617833</v>
      </c>
      <c r="L359" s="39">
        <v>400000</v>
      </c>
      <c r="M359" s="39">
        <f t="shared" si="48"/>
        <v>396363.97978553822</v>
      </c>
    </row>
    <row r="360" spans="5:13">
      <c r="E360" s="3">
        <v>358</v>
      </c>
      <c r="F360" s="26">
        <f t="shared" si="49"/>
        <v>1218.5776934026655</v>
      </c>
      <c r="G360" s="26">
        <f t="shared" si="46"/>
        <v>6.5739106219762586</v>
      </c>
      <c r="H360" s="26">
        <f t="shared" si="50"/>
        <v>1212.0037827806893</v>
      </c>
      <c r="I360" s="26">
        <f t="shared" si="53"/>
        <v>158684.67822458287</v>
      </c>
      <c r="J360" s="26">
        <f t="shared" si="53"/>
        <v>278784.71370697429</v>
      </c>
      <c r="K360" s="26">
        <f t="shared" si="51"/>
        <v>2427.2900758066185</v>
      </c>
      <c r="L360" s="39">
        <v>400000</v>
      </c>
      <c r="M360" s="39">
        <f t="shared" si="48"/>
        <v>397572.70992419339</v>
      </c>
    </row>
    <row r="361" spans="5:13">
      <c r="E361" s="3">
        <v>359</v>
      </c>
      <c r="F361" s="26">
        <f t="shared" si="49"/>
        <v>1218.5776934026655</v>
      </c>
      <c r="G361" s="26">
        <f t="shared" si="46"/>
        <v>3.2914003769452247</v>
      </c>
      <c r="H361" s="26">
        <f t="shared" si="50"/>
        <v>1215.2862930257204</v>
      </c>
      <c r="I361" s="26">
        <f t="shared" si="53"/>
        <v>158687.96962495981</v>
      </c>
      <c r="J361" s="26">
        <f t="shared" si="53"/>
        <v>280000</v>
      </c>
      <c r="K361" s="26">
        <f t="shared" si="51"/>
        <v>1215.2862930259291</v>
      </c>
      <c r="L361" s="39">
        <v>400000</v>
      </c>
      <c r="M361" s="39">
        <f t="shared" si="48"/>
        <v>398784.71370697406</v>
      </c>
    </row>
    <row r="362" spans="5:13">
      <c r="E362" s="3">
        <v>360</v>
      </c>
      <c r="F362" s="26">
        <f t="shared" si="49"/>
        <v>1218.5776934026655</v>
      </c>
      <c r="G362" s="26">
        <f t="shared" si="46"/>
        <v>5.6530780057073572E-13</v>
      </c>
      <c r="H362" s="26">
        <f t="shared" si="50"/>
        <v>1218.5776934026651</v>
      </c>
      <c r="I362" s="26">
        <f t="shared" si="53"/>
        <v>158687.96962495981</v>
      </c>
      <c r="J362" s="26">
        <f t="shared" si="53"/>
        <v>281218.57769340265</v>
      </c>
      <c r="K362" s="26">
        <f t="shared" si="51"/>
        <v>2.0872903405688703E-10</v>
      </c>
      <c r="L362" s="39">
        <v>400000</v>
      </c>
      <c r="M362" s="39">
        <f t="shared" si="48"/>
        <v>399999.99999999977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D9478-7DDA-5E48-96E5-9C3D4DB22ECF}">
  <dimension ref="A1:R362"/>
  <sheetViews>
    <sheetView topLeftCell="N5" workbookViewId="0">
      <selection activeCell="J73" sqref="J73"/>
    </sheetView>
  </sheetViews>
  <sheetFormatPr baseColWidth="10" defaultRowHeight="14"/>
  <cols>
    <col min="1" max="1" width="26.5" style="3" customWidth="1"/>
    <col min="2" max="2" width="15" style="3" bestFit="1" customWidth="1"/>
    <col min="3" max="4" width="10.83203125" style="3"/>
    <col min="5" max="5" width="17.1640625" style="3" bestFit="1" customWidth="1"/>
    <col min="6" max="6" width="12.1640625" style="3" bestFit="1" customWidth="1"/>
    <col min="7" max="7" width="12.83203125" style="3" bestFit="1" customWidth="1"/>
    <col min="8" max="8" width="13.6640625" style="3" bestFit="1" customWidth="1"/>
    <col min="9" max="9" width="18" style="3" bestFit="1" customWidth="1"/>
    <col min="10" max="10" width="19" style="3" bestFit="1" customWidth="1"/>
    <col min="11" max="11" width="17" style="3" bestFit="1" customWidth="1"/>
    <col min="12" max="15" width="10.83203125" style="3"/>
    <col min="16" max="16" width="11.6640625" style="3" bestFit="1" customWidth="1"/>
    <col min="17" max="17" width="18" style="3" bestFit="1" customWidth="1"/>
    <col min="18" max="18" width="16.33203125" style="3" bestFit="1" customWidth="1"/>
    <col min="19" max="16384" width="10.83203125" style="3"/>
  </cols>
  <sheetData>
    <row r="1" spans="1:18" ht="15">
      <c r="A1" s="36" t="s">
        <v>39</v>
      </c>
      <c r="B1" s="37">
        <f>'Mortgage Points'!C5</f>
        <v>350000</v>
      </c>
      <c r="E1" s="1" t="s">
        <v>48</v>
      </c>
      <c r="F1" s="1" t="s">
        <v>6</v>
      </c>
      <c r="G1" s="1" t="s">
        <v>49</v>
      </c>
      <c r="H1" s="1" t="s">
        <v>50</v>
      </c>
      <c r="I1" s="1" t="s">
        <v>51</v>
      </c>
      <c r="J1" s="1" t="s">
        <v>52</v>
      </c>
      <c r="K1" s="1" t="s">
        <v>53</v>
      </c>
      <c r="L1" s="1" t="s">
        <v>54</v>
      </c>
      <c r="M1" s="1" t="s">
        <v>8</v>
      </c>
    </row>
    <row r="2" spans="1:18" ht="15">
      <c r="A2" s="36" t="s">
        <v>20</v>
      </c>
      <c r="B2" s="38">
        <v>0.2</v>
      </c>
      <c r="E2" s="3">
        <v>0</v>
      </c>
      <c r="F2" s="26">
        <f>B8</f>
        <v>1143.0753067967614</v>
      </c>
      <c r="G2" s="26">
        <f t="shared" ref="G2:G65" si="0">(B$4/B$6)*K2</f>
        <v>641.66666666666663</v>
      </c>
      <c r="H2" s="26">
        <f>F2-G2</f>
        <v>501.4086401300948</v>
      </c>
      <c r="I2" s="26">
        <f>G2</f>
        <v>641.66666666666663</v>
      </c>
      <c r="J2" s="26">
        <f>H2</f>
        <v>501.4086401300948</v>
      </c>
      <c r="K2" s="39">
        <f>B3</f>
        <v>280000</v>
      </c>
      <c r="L2" s="39">
        <v>400000</v>
      </c>
      <c r="M2" s="39">
        <f>L2-K2</f>
        <v>120000</v>
      </c>
    </row>
    <row r="3" spans="1:18" ht="14" customHeight="1">
      <c r="A3" s="36" t="s">
        <v>40</v>
      </c>
      <c r="B3" s="39">
        <f>(1-B2)*B1</f>
        <v>280000</v>
      </c>
      <c r="E3" s="3">
        <v>1</v>
      </c>
      <c r="F3" s="26">
        <f>F2</f>
        <v>1143.0753067967614</v>
      </c>
      <c r="G3" s="26">
        <f t="shared" si="0"/>
        <v>640.51760519970196</v>
      </c>
      <c r="H3" s="26">
        <f>F3-G3</f>
        <v>502.55770159705946</v>
      </c>
      <c r="I3" s="26">
        <f t="shared" ref="I3:J18" si="1">I2+G3</f>
        <v>1282.1842718663686</v>
      </c>
      <c r="J3" s="26">
        <f t="shared" si="1"/>
        <v>1003.9663417271543</v>
      </c>
      <c r="K3" s="26">
        <f>K2-H2</f>
        <v>279498.59135986993</v>
      </c>
      <c r="L3" s="39">
        <v>400000</v>
      </c>
      <c r="M3" s="39">
        <f t="shared" ref="M3:M66" si="2">L3-K3</f>
        <v>120501.40864013007</v>
      </c>
    </row>
    <row r="4" spans="1:18" ht="15">
      <c r="A4" s="36" t="s">
        <v>41</v>
      </c>
      <c r="B4" s="38">
        <f>'Mortgage Points'!C16</f>
        <v>2.75E-2</v>
      </c>
      <c r="E4" s="3">
        <v>2</v>
      </c>
      <c r="F4" s="26">
        <f t="shared" ref="F4:F67" si="3">F3</f>
        <v>1143.0753067967614</v>
      </c>
      <c r="G4" s="26">
        <f t="shared" si="0"/>
        <v>639.36591046687533</v>
      </c>
      <c r="H4" s="26">
        <f t="shared" ref="H4:H67" si="4">F4-G4</f>
        <v>503.70939632988609</v>
      </c>
      <c r="I4" s="26">
        <f t="shared" si="1"/>
        <v>1921.5501823332438</v>
      </c>
      <c r="J4" s="26">
        <f t="shared" si="1"/>
        <v>1507.6757380570402</v>
      </c>
      <c r="K4" s="26">
        <f t="shared" ref="K4:K67" si="5">K3-H3</f>
        <v>278996.03365827288</v>
      </c>
      <c r="L4" s="39">
        <v>400000</v>
      </c>
      <c r="M4" s="39">
        <f t="shared" si="2"/>
        <v>121003.96634172712</v>
      </c>
    </row>
    <row r="5" spans="1:18" ht="15">
      <c r="A5" s="36" t="s">
        <v>42</v>
      </c>
      <c r="B5" s="40">
        <f>'Mortgage Points'!C8</f>
        <v>30</v>
      </c>
      <c r="E5" s="3">
        <v>3</v>
      </c>
      <c r="F5" s="26">
        <f t="shared" si="3"/>
        <v>1143.0753067967614</v>
      </c>
      <c r="G5" s="26">
        <f t="shared" si="0"/>
        <v>638.21157643361937</v>
      </c>
      <c r="H5" s="26">
        <f t="shared" si="4"/>
        <v>504.86373036314205</v>
      </c>
      <c r="I5" s="26">
        <f t="shared" si="1"/>
        <v>2559.7617587668633</v>
      </c>
      <c r="J5" s="26">
        <f t="shared" si="1"/>
        <v>2012.5394684201824</v>
      </c>
      <c r="K5" s="26">
        <f t="shared" si="5"/>
        <v>278492.32426194299</v>
      </c>
      <c r="L5" s="39">
        <v>400000</v>
      </c>
      <c r="M5" s="39">
        <f t="shared" si="2"/>
        <v>121507.67573805701</v>
      </c>
    </row>
    <row r="6" spans="1:18" ht="15">
      <c r="A6" s="36" t="s">
        <v>43</v>
      </c>
      <c r="B6" s="40">
        <v>12</v>
      </c>
      <c r="E6" s="3">
        <v>4</v>
      </c>
      <c r="F6" s="26">
        <f t="shared" si="3"/>
        <v>1143.0753067967614</v>
      </c>
      <c r="G6" s="26">
        <f t="shared" si="0"/>
        <v>637.05459705153714</v>
      </c>
      <c r="H6" s="26">
        <f t="shared" si="4"/>
        <v>506.02070974522428</v>
      </c>
      <c r="I6" s="26">
        <f t="shared" si="1"/>
        <v>3196.8163558184006</v>
      </c>
      <c r="J6" s="26">
        <f t="shared" si="1"/>
        <v>2518.5601781654068</v>
      </c>
      <c r="K6" s="26">
        <f t="shared" si="5"/>
        <v>277987.46053157985</v>
      </c>
      <c r="L6" s="39">
        <v>400000</v>
      </c>
      <c r="M6" s="39">
        <f t="shared" si="2"/>
        <v>122012.53946842015</v>
      </c>
    </row>
    <row r="7" spans="1:18" ht="15">
      <c r="A7" s="36" t="s">
        <v>44</v>
      </c>
      <c r="B7" s="3">
        <f>B6*B5</f>
        <v>360</v>
      </c>
      <c r="E7" s="3">
        <v>5</v>
      </c>
      <c r="F7" s="26">
        <f t="shared" si="3"/>
        <v>1143.0753067967614</v>
      </c>
      <c r="G7" s="26">
        <f t="shared" si="0"/>
        <v>635.89496625837103</v>
      </c>
      <c r="H7" s="26">
        <f t="shared" si="4"/>
        <v>507.1803405383904</v>
      </c>
      <c r="I7" s="26">
        <f t="shared" si="1"/>
        <v>3832.7113220767715</v>
      </c>
      <c r="J7" s="26">
        <f t="shared" si="1"/>
        <v>3025.7405187037971</v>
      </c>
      <c r="K7" s="26">
        <f t="shared" si="5"/>
        <v>277481.43982183462</v>
      </c>
      <c r="L7" s="39">
        <v>400000</v>
      </c>
      <c r="M7" s="39">
        <f t="shared" si="2"/>
        <v>122518.56017816538</v>
      </c>
    </row>
    <row r="8" spans="1:18" ht="15">
      <c r="A8" s="36" t="s">
        <v>45</v>
      </c>
      <c r="B8" s="26">
        <f>-PMT(B4/B6, B7, B3, 0)</f>
        <v>1143.0753067967614</v>
      </c>
      <c r="E8" s="3">
        <v>6</v>
      </c>
      <c r="F8" s="26">
        <f t="shared" si="3"/>
        <v>1143.0753067967614</v>
      </c>
      <c r="G8" s="26">
        <f t="shared" si="0"/>
        <v>634.73267797797052</v>
      </c>
      <c r="H8" s="26">
        <f t="shared" si="4"/>
        <v>508.3426288187909</v>
      </c>
      <c r="I8" s="26">
        <f t="shared" si="1"/>
        <v>4467.444000054742</v>
      </c>
      <c r="J8" s="26">
        <f t="shared" si="1"/>
        <v>3534.0831475225878</v>
      </c>
      <c r="K8" s="26">
        <f t="shared" si="5"/>
        <v>276974.25948129623</v>
      </c>
      <c r="L8" s="39">
        <v>400000</v>
      </c>
      <c r="M8" s="39">
        <f t="shared" si="2"/>
        <v>123025.74051870377</v>
      </c>
    </row>
    <row r="9" spans="1:18" ht="15">
      <c r="A9" s="36" t="s">
        <v>46</v>
      </c>
      <c r="B9" s="26">
        <f>B8*B7</f>
        <v>411507.11044683412</v>
      </c>
      <c r="E9" s="3">
        <v>7</v>
      </c>
      <c r="F9" s="26">
        <f t="shared" si="3"/>
        <v>1143.0753067967614</v>
      </c>
      <c r="G9" s="26">
        <f t="shared" si="0"/>
        <v>633.56772612026089</v>
      </c>
      <c r="H9" s="26">
        <f t="shared" si="4"/>
        <v>509.50758067650054</v>
      </c>
      <c r="I9" s="26">
        <f t="shared" si="1"/>
        <v>5101.0117261750029</v>
      </c>
      <c r="J9" s="26">
        <f t="shared" si="1"/>
        <v>4043.5907281990885</v>
      </c>
      <c r="K9" s="26">
        <f t="shared" si="5"/>
        <v>276465.91685247747</v>
      </c>
      <c r="L9" s="39">
        <v>400000</v>
      </c>
      <c r="M9" s="39">
        <f t="shared" si="2"/>
        <v>123534.08314752253</v>
      </c>
    </row>
    <row r="10" spans="1:18" ht="15">
      <c r="A10" s="36" t="s">
        <v>47</v>
      </c>
      <c r="B10" s="41">
        <f>B9-B3</f>
        <v>131507.11044683412</v>
      </c>
      <c r="E10" s="3">
        <v>8</v>
      </c>
      <c r="F10" s="26">
        <f t="shared" si="3"/>
        <v>1143.0753067967614</v>
      </c>
      <c r="G10" s="26">
        <f t="shared" si="0"/>
        <v>632.40010458121048</v>
      </c>
      <c r="H10" s="26">
        <f t="shared" si="4"/>
        <v>510.67520221555094</v>
      </c>
      <c r="I10" s="26">
        <f t="shared" si="1"/>
        <v>5733.411830756213</v>
      </c>
      <c r="J10" s="26">
        <f t="shared" si="1"/>
        <v>4554.2659304146391</v>
      </c>
      <c r="K10" s="26">
        <f t="shared" si="5"/>
        <v>275956.40927180095</v>
      </c>
      <c r="L10" s="39">
        <v>400000</v>
      </c>
      <c r="M10" s="39">
        <f t="shared" si="2"/>
        <v>124043.59072819905</v>
      </c>
    </row>
    <row r="11" spans="1:18">
      <c r="E11" s="3">
        <v>9</v>
      </c>
      <c r="F11" s="26">
        <f t="shared" si="3"/>
        <v>1143.0753067967614</v>
      </c>
      <c r="G11" s="26">
        <f t="shared" si="0"/>
        <v>631.22980724279989</v>
      </c>
      <c r="H11" s="26">
        <f t="shared" si="4"/>
        <v>511.84549955396153</v>
      </c>
      <c r="I11" s="26">
        <f t="shared" si="1"/>
        <v>6364.6416379990133</v>
      </c>
      <c r="J11" s="26">
        <f t="shared" si="1"/>
        <v>5066.1114299686005</v>
      </c>
      <c r="K11" s="26">
        <f t="shared" si="5"/>
        <v>275445.73406958539</v>
      </c>
      <c r="L11" s="39">
        <v>400000</v>
      </c>
      <c r="M11" s="39">
        <f t="shared" si="2"/>
        <v>124554.26593041461</v>
      </c>
    </row>
    <row r="12" spans="1:18">
      <c r="E12" s="3">
        <v>10</v>
      </c>
      <c r="F12" s="26">
        <f t="shared" si="3"/>
        <v>1143.0753067967614</v>
      </c>
      <c r="G12" s="26">
        <f t="shared" si="0"/>
        <v>630.05682797298869</v>
      </c>
      <c r="H12" s="26">
        <f t="shared" si="4"/>
        <v>513.01847882377274</v>
      </c>
      <c r="I12" s="26">
        <f t="shared" si="1"/>
        <v>6994.6984659720019</v>
      </c>
      <c r="J12" s="26">
        <f t="shared" si="1"/>
        <v>5579.1299087923735</v>
      </c>
      <c r="K12" s="26">
        <f t="shared" si="5"/>
        <v>274933.88857003144</v>
      </c>
      <c r="L12" s="39">
        <v>400000</v>
      </c>
      <c r="M12" s="39">
        <f t="shared" si="2"/>
        <v>125066.11142996856</v>
      </c>
    </row>
    <row r="13" spans="1:18">
      <c r="B13" s="26"/>
      <c r="E13" s="3">
        <v>11</v>
      </c>
      <c r="F13" s="26">
        <f t="shared" si="3"/>
        <v>1143.0753067967614</v>
      </c>
      <c r="G13" s="26">
        <f t="shared" si="0"/>
        <v>628.88116062568429</v>
      </c>
      <c r="H13" s="26">
        <f t="shared" si="4"/>
        <v>514.19414617107714</v>
      </c>
      <c r="I13" s="26">
        <f t="shared" si="1"/>
        <v>7623.579626597686</v>
      </c>
      <c r="J13" s="26">
        <f t="shared" si="1"/>
        <v>6093.3240549634502</v>
      </c>
      <c r="K13" s="26">
        <f t="shared" si="5"/>
        <v>274420.87009120767</v>
      </c>
      <c r="L13" s="39">
        <v>400000</v>
      </c>
      <c r="M13" s="39">
        <f t="shared" si="2"/>
        <v>125579.12990879233</v>
      </c>
      <c r="O13" s="42" t="s">
        <v>9</v>
      </c>
      <c r="Q13" s="3" t="s">
        <v>52</v>
      </c>
      <c r="R13" s="3" t="s">
        <v>55</v>
      </c>
    </row>
    <row r="14" spans="1:18">
      <c r="E14" s="3">
        <v>12</v>
      </c>
      <c r="F14" s="26">
        <f t="shared" si="3"/>
        <v>1143.0753067967614</v>
      </c>
      <c r="G14" s="26">
        <f t="shared" si="0"/>
        <v>627.70279904070878</v>
      </c>
      <c r="H14" s="26">
        <f t="shared" si="4"/>
        <v>515.37250775605264</v>
      </c>
      <c r="I14" s="26">
        <f t="shared" si="1"/>
        <v>8251.2824256383956</v>
      </c>
      <c r="J14" s="26">
        <f t="shared" si="1"/>
        <v>6608.6965627195032</v>
      </c>
      <c r="K14" s="26">
        <f t="shared" si="5"/>
        <v>273906.67594503658</v>
      </c>
      <c r="L14" s="39">
        <v>400000</v>
      </c>
      <c r="M14" s="39">
        <f t="shared" si="2"/>
        <v>126093.32405496342</v>
      </c>
      <c r="O14" s="3">
        <v>1</v>
      </c>
      <c r="P14" s="26">
        <f>I13</f>
        <v>7623.579626597686</v>
      </c>
      <c r="Q14" s="26">
        <f>J13</f>
        <v>6093.3240549634502</v>
      </c>
      <c r="R14" s="26">
        <f>Q14</f>
        <v>6093.3240549634502</v>
      </c>
    </row>
    <row r="15" spans="1:18">
      <c r="E15" s="3">
        <v>13</v>
      </c>
      <c r="F15" s="26">
        <f t="shared" si="3"/>
        <v>1143.0753067967614</v>
      </c>
      <c r="G15" s="26">
        <f t="shared" si="0"/>
        <v>626.52173704376787</v>
      </c>
      <c r="H15" s="26">
        <f t="shared" si="4"/>
        <v>516.55356975299355</v>
      </c>
      <c r="I15" s="26">
        <f t="shared" si="1"/>
        <v>8877.8041626821632</v>
      </c>
      <c r="J15" s="26">
        <f t="shared" si="1"/>
        <v>7125.2501324724963</v>
      </c>
      <c r="K15" s="26">
        <f t="shared" si="5"/>
        <v>273391.30343728053</v>
      </c>
      <c r="L15" s="39">
        <v>400000</v>
      </c>
      <c r="M15" s="39">
        <f t="shared" si="2"/>
        <v>126608.69656271947</v>
      </c>
      <c r="O15" s="3">
        <v>2</v>
      </c>
      <c r="P15" s="26">
        <f>I25</f>
        <v>15077.464589610199</v>
      </c>
      <c r="Q15" s="26">
        <f>J25</f>
        <v>12356.342773512073</v>
      </c>
      <c r="R15" s="26">
        <f>Q15-Q14</f>
        <v>6263.0187185486229</v>
      </c>
    </row>
    <row r="16" spans="1:18">
      <c r="E16" s="3">
        <v>14</v>
      </c>
      <c r="F16" s="26">
        <f t="shared" si="3"/>
        <v>1143.0753067967614</v>
      </c>
      <c r="G16" s="26">
        <f t="shared" si="0"/>
        <v>625.33796844641722</v>
      </c>
      <c r="H16" s="26">
        <f t="shared" si="4"/>
        <v>517.7373383503442</v>
      </c>
      <c r="I16" s="26">
        <f t="shared" si="1"/>
        <v>9503.1421311285812</v>
      </c>
      <c r="J16" s="26">
        <f t="shared" si="1"/>
        <v>7642.9874708228408</v>
      </c>
      <c r="K16" s="26">
        <f t="shared" si="5"/>
        <v>272874.74986752751</v>
      </c>
      <c r="L16" s="39">
        <v>400000</v>
      </c>
      <c r="M16" s="39">
        <f t="shared" si="2"/>
        <v>127125.25013247249</v>
      </c>
      <c r="O16" s="3">
        <v>3</v>
      </c>
      <c r="P16" s="26">
        <f>I37</f>
        <v>22356.929015509475</v>
      </c>
      <c r="Q16" s="26">
        <f>J37</f>
        <v>18793.782029173934</v>
      </c>
      <c r="R16" s="26">
        <f t="shared" ref="R16:R43" si="6">Q16-Q15</f>
        <v>6437.4392556618604</v>
      </c>
    </row>
    <row r="17" spans="1:18">
      <c r="E17" s="3">
        <v>15</v>
      </c>
      <c r="F17" s="26">
        <f t="shared" si="3"/>
        <v>1143.0753067967614</v>
      </c>
      <c r="G17" s="26">
        <f t="shared" si="0"/>
        <v>624.15148704603109</v>
      </c>
      <c r="H17" s="26">
        <f t="shared" si="4"/>
        <v>518.92381975073033</v>
      </c>
      <c r="I17" s="26">
        <f t="shared" si="1"/>
        <v>10127.293618174612</v>
      </c>
      <c r="J17" s="26">
        <f t="shared" si="1"/>
        <v>8161.911290573571</v>
      </c>
      <c r="K17" s="26">
        <f t="shared" si="5"/>
        <v>272357.01252917718</v>
      </c>
      <c r="L17" s="39">
        <v>400000</v>
      </c>
      <c r="M17" s="39">
        <f t="shared" si="2"/>
        <v>127642.98747082282</v>
      </c>
      <c r="O17" s="3">
        <v>4</v>
      </c>
      <c r="P17" s="26">
        <f>I49</f>
        <v>29457.115418611043</v>
      </c>
      <c r="Q17" s="26">
        <f>J49</f>
        <v>25410.499307633494</v>
      </c>
      <c r="R17" s="26">
        <f t="shared" si="6"/>
        <v>6616.7172784595605</v>
      </c>
    </row>
    <row r="18" spans="1:18">
      <c r="A18" s="43"/>
      <c r="E18" s="3">
        <v>16</v>
      </c>
      <c r="F18" s="26">
        <f t="shared" si="3"/>
        <v>1143.0753067967614</v>
      </c>
      <c r="G18" s="26">
        <f t="shared" si="0"/>
        <v>622.96228662576902</v>
      </c>
      <c r="H18" s="26">
        <f t="shared" si="4"/>
        <v>520.1130201709924</v>
      </c>
      <c r="I18" s="26">
        <f t="shared" si="1"/>
        <v>10750.25590480038</v>
      </c>
      <c r="J18" s="26">
        <f t="shared" si="1"/>
        <v>8682.024310744564</v>
      </c>
      <c r="K18" s="26">
        <f t="shared" si="5"/>
        <v>271838.08870942646</v>
      </c>
      <c r="L18" s="39">
        <v>400000</v>
      </c>
      <c r="M18" s="39">
        <f t="shared" si="2"/>
        <v>128161.91129057354</v>
      </c>
      <c r="O18" s="3">
        <v>5</v>
      </c>
      <c r="P18" s="26">
        <f>I61</f>
        <v>36373.031035770793</v>
      </c>
      <c r="Q18" s="26">
        <f>J61</f>
        <v>32211.487372034888</v>
      </c>
      <c r="R18" s="26">
        <f t="shared" si="6"/>
        <v>6800.9880644013938</v>
      </c>
    </row>
    <row r="19" spans="1:18">
      <c r="E19" s="3">
        <v>17</v>
      </c>
      <c r="F19" s="26">
        <f t="shared" si="3"/>
        <v>1143.0753067967614</v>
      </c>
      <c r="G19" s="26">
        <f t="shared" si="0"/>
        <v>621.77036095454378</v>
      </c>
      <c r="H19" s="26">
        <f t="shared" si="4"/>
        <v>521.30494584221765</v>
      </c>
      <c r="I19" s="26">
        <f t="shared" ref="I19:J34" si="7">I18+G19</f>
        <v>11372.026265754925</v>
      </c>
      <c r="J19" s="26">
        <f t="shared" si="7"/>
        <v>9203.3292565867814</v>
      </c>
      <c r="K19" s="26">
        <f t="shared" si="5"/>
        <v>271317.97568925546</v>
      </c>
      <c r="L19" s="39">
        <v>400000</v>
      </c>
      <c r="M19" s="39">
        <f t="shared" si="2"/>
        <v>128682.02431074454</v>
      </c>
      <c r="O19" s="3">
        <v>6</v>
      </c>
      <c r="P19" s="26">
        <f>I73</f>
        <v>43099.544059005595</v>
      </c>
      <c r="Q19" s="26">
        <f>J73</f>
        <v>39201.878030361222</v>
      </c>
      <c r="R19" s="26">
        <f t="shared" si="6"/>
        <v>6990.3906583263342</v>
      </c>
    </row>
    <row r="20" spans="1:18">
      <c r="B20" s="26"/>
      <c r="E20" s="3">
        <v>18</v>
      </c>
      <c r="F20" s="26">
        <f t="shared" si="3"/>
        <v>1143.0753067967614</v>
      </c>
      <c r="G20" s="26">
        <f t="shared" si="0"/>
        <v>620.57570378698858</v>
      </c>
      <c r="H20" s="26">
        <f t="shared" si="4"/>
        <v>522.49960300977284</v>
      </c>
      <c r="I20" s="26">
        <f t="shared" si="7"/>
        <v>11992.601969541913</v>
      </c>
      <c r="J20" s="26">
        <f t="shared" si="7"/>
        <v>9725.828859596555</v>
      </c>
      <c r="K20" s="26">
        <f t="shared" si="5"/>
        <v>270796.67074341321</v>
      </c>
      <c r="L20" s="39">
        <v>400000</v>
      </c>
      <c r="M20" s="39">
        <f t="shared" si="2"/>
        <v>129203.32925658679</v>
      </c>
      <c r="O20" s="3">
        <v>7</v>
      </c>
      <c r="P20" s="26">
        <f>I85</f>
        <v>49631.379763195248</v>
      </c>
      <c r="Q20" s="26">
        <f>J85</f>
        <v>46386.946007732702</v>
      </c>
      <c r="R20" s="26">
        <f t="shared" si="6"/>
        <v>7185.0679773714801</v>
      </c>
    </row>
    <row r="21" spans="1:18">
      <c r="E21" s="3">
        <v>19</v>
      </c>
      <c r="F21" s="26">
        <f t="shared" si="3"/>
        <v>1143.0753067967614</v>
      </c>
      <c r="G21" s="26">
        <f t="shared" si="0"/>
        <v>619.37830886342454</v>
      </c>
      <c r="H21" s="26">
        <f t="shared" si="4"/>
        <v>523.69699793333689</v>
      </c>
      <c r="I21" s="26">
        <f t="shared" si="7"/>
        <v>12611.980278405337</v>
      </c>
      <c r="J21" s="26">
        <f t="shared" si="7"/>
        <v>10249.525857529892</v>
      </c>
      <c r="K21" s="26">
        <f t="shared" si="5"/>
        <v>270274.17114040343</v>
      </c>
      <c r="L21" s="39">
        <v>400000</v>
      </c>
      <c r="M21" s="39">
        <f t="shared" si="2"/>
        <v>129725.82885959657</v>
      </c>
      <c r="O21" s="3">
        <v>8</v>
      </c>
      <c r="P21" s="26">
        <f>I97</f>
        <v>55963.116525943653</v>
      </c>
      <c r="Q21" s="26">
        <f>J97</f>
        <v>53772.112926545444</v>
      </c>
      <c r="R21" s="26">
        <f t="shared" si="6"/>
        <v>7385.1669188127416</v>
      </c>
    </row>
    <row r="22" spans="1:18">
      <c r="E22" s="3">
        <v>20</v>
      </c>
      <c r="F22" s="26">
        <f t="shared" si="3"/>
        <v>1143.0753067967614</v>
      </c>
      <c r="G22" s="26">
        <f t="shared" si="0"/>
        <v>618.17816990982737</v>
      </c>
      <c r="H22" s="26">
        <f t="shared" si="4"/>
        <v>524.89713688693405</v>
      </c>
      <c r="I22" s="26">
        <f t="shared" si="7"/>
        <v>13230.158448315164</v>
      </c>
      <c r="J22" s="26">
        <f t="shared" si="7"/>
        <v>10774.422994416826</v>
      </c>
      <c r="K22" s="26">
        <f t="shared" si="5"/>
        <v>269750.47414247011</v>
      </c>
      <c r="L22" s="39">
        <v>400000</v>
      </c>
      <c r="M22" s="39">
        <f t="shared" si="2"/>
        <v>130249.52585752989</v>
      </c>
      <c r="O22" s="3">
        <v>9</v>
      </c>
      <c r="P22" s="26">
        <f>I109</f>
        <v>62089.181736596045</v>
      </c>
      <c r="Q22" s="26">
        <f>J109</f>
        <v>61362.951397454191</v>
      </c>
      <c r="R22" s="26">
        <f t="shared" si="6"/>
        <v>7590.8384709087477</v>
      </c>
    </row>
    <row r="23" spans="1:18">
      <c r="E23" s="3">
        <v>21</v>
      </c>
      <c r="F23" s="26">
        <f t="shared" si="3"/>
        <v>1143.0753067967614</v>
      </c>
      <c r="G23" s="26">
        <f t="shared" si="0"/>
        <v>616.97528063779475</v>
      </c>
      <c r="H23" s="26">
        <f t="shared" si="4"/>
        <v>526.10002615896667</v>
      </c>
      <c r="I23" s="26">
        <f t="shared" si="7"/>
        <v>13847.133728952958</v>
      </c>
      <c r="J23" s="26">
        <f t="shared" si="7"/>
        <v>11300.523020575793</v>
      </c>
      <c r="K23" s="26">
        <f t="shared" si="5"/>
        <v>269225.57700558315</v>
      </c>
      <c r="L23" s="39">
        <v>400000</v>
      </c>
      <c r="M23" s="39">
        <f t="shared" si="2"/>
        <v>130774.42299441685</v>
      </c>
      <c r="O23" s="3">
        <v>10</v>
      </c>
      <c r="P23" s="26">
        <f>I121</f>
        <v>68003.847591325306</v>
      </c>
      <c r="Q23" s="26">
        <f>J121</f>
        <v>69165.189224286078</v>
      </c>
      <c r="R23" s="26">
        <f t="shared" si="6"/>
        <v>7802.2378268318862</v>
      </c>
    </row>
    <row r="24" spans="1:18">
      <c r="E24" s="3">
        <v>22</v>
      </c>
      <c r="F24" s="26">
        <f t="shared" si="3"/>
        <v>1143.0753067967614</v>
      </c>
      <c r="G24" s="26">
        <f t="shared" si="0"/>
        <v>615.76963474451372</v>
      </c>
      <c r="H24" s="26">
        <f t="shared" si="4"/>
        <v>527.3056720522477</v>
      </c>
      <c r="I24" s="26">
        <f t="shared" si="7"/>
        <v>14462.903363697473</v>
      </c>
      <c r="J24" s="26">
        <f t="shared" si="7"/>
        <v>11827.82869262804</v>
      </c>
      <c r="K24" s="26">
        <f t="shared" si="5"/>
        <v>268699.47697942419</v>
      </c>
      <c r="L24" s="39">
        <v>400000</v>
      </c>
      <c r="M24" s="39">
        <f t="shared" si="2"/>
        <v>131300.52302057581</v>
      </c>
      <c r="O24" s="3">
        <v>11</v>
      </c>
      <c r="P24" s="26">
        <f>I133</f>
        <v>73701.226771114438</v>
      </c>
      <c r="Q24" s="26">
        <f>J133</f>
        <v>77184.713726058078</v>
      </c>
      <c r="R24" s="26">
        <f t="shared" si="6"/>
        <v>8019.5245017720008</v>
      </c>
    </row>
    <row r="25" spans="1:18">
      <c r="E25" s="3">
        <v>23</v>
      </c>
      <c r="F25" s="26">
        <f t="shared" si="3"/>
        <v>1143.0753067967614</v>
      </c>
      <c r="G25" s="26">
        <f t="shared" si="0"/>
        <v>614.56122591272731</v>
      </c>
      <c r="H25" s="26">
        <f t="shared" si="4"/>
        <v>528.51408088403412</v>
      </c>
      <c r="I25" s="26">
        <f t="shared" si="7"/>
        <v>15077.464589610199</v>
      </c>
      <c r="J25" s="26">
        <f t="shared" si="7"/>
        <v>12356.342773512073</v>
      </c>
      <c r="K25" s="26">
        <f t="shared" si="5"/>
        <v>268172.17130737193</v>
      </c>
      <c r="L25" s="39">
        <v>400000</v>
      </c>
      <c r="M25" s="39">
        <f t="shared" si="2"/>
        <v>131827.82869262807</v>
      </c>
      <c r="O25" s="3">
        <v>12</v>
      </c>
      <c r="P25" s="26">
        <f>I145</f>
        <v>79175.267999374046</v>
      </c>
      <c r="Q25" s="26">
        <f>J145</f>
        <v>85427.576179359618</v>
      </c>
      <c r="R25" s="26">
        <f t="shared" si="6"/>
        <v>8242.8624533015391</v>
      </c>
    </row>
    <row r="26" spans="1:18">
      <c r="E26" s="3">
        <v>24</v>
      </c>
      <c r="F26" s="26">
        <f t="shared" si="3"/>
        <v>1143.0753067967614</v>
      </c>
      <c r="G26" s="26">
        <f t="shared" si="0"/>
        <v>613.35004781070143</v>
      </c>
      <c r="H26" s="26">
        <f t="shared" si="4"/>
        <v>529.72525898606</v>
      </c>
      <c r="I26" s="26">
        <f t="shared" si="7"/>
        <v>15690.814637420901</v>
      </c>
      <c r="J26" s="26">
        <f t="shared" si="7"/>
        <v>12886.068032498133</v>
      </c>
      <c r="K26" s="26">
        <f t="shared" si="5"/>
        <v>267643.65722648788</v>
      </c>
      <c r="L26" s="39">
        <v>400000</v>
      </c>
      <c r="M26" s="39">
        <f t="shared" si="2"/>
        <v>132356.34277351212</v>
      </c>
      <c r="O26" s="3">
        <v>13</v>
      </c>
      <c r="P26" s="26">
        <f>I157</f>
        <v>84419.751475842539</v>
      </c>
      <c r="Q26" s="26">
        <f>J157</f>
        <v>93899.996384452257</v>
      </c>
      <c r="R26" s="26">
        <f t="shared" si="6"/>
        <v>8472.4202050926397</v>
      </c>
    </row>
    <row r="27" spans="1:18">
      <c r="E27" s="3">
        <v>25</v>
      </c>
      <c r="F27" s="26">
        <f t="shared" si="3"/>
        <v>1143.0753067967614</v>
      </c>
      <c r="G27" s="26">
        <f t="shared" si="0"/>
        <v>612.13609409219168</v>
      </c>
      <c r="H27" s="26">
        <f t="shared" si="4"/>
        <v>530.93921270456974</v>
      </c>
      <c r="I27" s="26">
        <f t="shared" si="7"/>
        <v>16302.950731513092</v>
      </c>
      <c r="J27" s="26">
        <f t="shared" si="7"/>
        <v>13417.007245202703</v>
      </c>
      <c r="K27" s="26">
        <f t="shared" si="5"/>
        <v>267113.93196750182</v>
      </c>
      <c r="L27" s="39">
        <v>400000</v>
      </c>
      <c r="M27" s="39">
        <f t="shared" si="2"/>
        <v>132886.06803249818</v>
      </c>
      <c r="O27" s="3">
        <v>14</v>
      </c>
      <c r="P27" s="26">
        <f>I169</f>
        <v>89428.284183324067</v>
      </c>
      <c r="Q27" s="26">
        <f>J169</f>
        <v>102608.36735853188</v>
      </c>
      <c r="R27" s="26">
        <f t="shared" si="6"/>
        <v>8708.3709740796185</v>
      </c>
    </row>
    <row r="28" spans="1:18">
      <c r="E28" s="3">
        <v>26</v>
      </c>
      <c r="F28" s="26">
        <f t="shared" si="3"/>
        <v>1143.0753067967614</v>
      </c>
      <c r="G28" s="26">
        <f t="shared" si="0"/>
        <v>610.91935839641042</v>
      </c>
      <c r="H28" s="26">
        <f t="shared" si="4"/>
        <v>532.15594840035101</v>
      </c>
      <c r="I28" s="26">
        <f t="shared" si="7"/>
        <v>16913.870089909502</v>
      </c>
      <c r="J28" s="26">
        <f t="shared" si="7"/>
        <v>13949.163193603054</v>
      </c>
      <c r="K28" s="26">
        <f t="shared" si="5"/>
        <v>266582.99275479728</v>
      </c>
      <c r="L28" s="39">
        <v>400000</v>
      </c>
      <c r="M28" s="39">
        <f t="shared" si="2"/>
        <v>133417.00724520272</v>
      </c>
      <c r="O28" s="3">
        <v>15</v>
      </c>
      <c r="P28" s="26">
        <f>I181</f>
        <v>94194.29506372218</v>
      </c>
      <c r="Q28" s="26">
        <f>J181</f>
        <v>111559.26015969492</v>
      </c>
      <c r="R28" s="26">
        <f t="shared" si="6"/>
        <v>8950.8928011630487</v>
      </c>
    </row>
    <row r="29" spans="1:18">
      <c r="E29" s="3">
        <v>27</v>
      </c>
      <c r="F29" s="26">
        <f t="shared" si="3"/>
        <v>1143.0753067967614</v>
      </c>
      <c r="G29" s="26">
        <f t="shared" si="0"/>
        <v>609.69983434799303</v>
      </c>
      <c r="H29" s="26">
        <f t="shared" si="4"/>
        <v>533.37547244876839</v>
      </c>
      <c r="I29" s="26">
        <f t="shared" si="7"/>
        <v>17523.569924257496</v>
      </c>
      <c r="J29" s="26">
        <f t="shared" si="7"/>
        <v>14482.538666051822</v>
      </c>
      <c r="K29" s="26">
        <f t="shared" si="5"/>
        <v>266050.83680639695</v>
      </c>
      <c r="L29" s="39">
        <v>400000</v>
      </c>
      <c r="M29" s="39">
        <f t="shared" si="2"/>
        <v>133949.16319360305</v>
      </c>
      <c r="O29" s="3">
        <v>16</v>
      </c>
      <c r="P29" s="26">
        <f>I193</f>
        <v>98711.030059729543</v>
      </c>
      <c r="Q29" s="26">
        <f>J193</f>
        <v>120759.42884524869</v>
      </c>
      <c r="R29" s="26">
        <f t="shared" si="6"/>
        <v>9200.16868555377</v>
      </c>
    </row>
    <row r="30" spans="1:18">
      <c r="E30" s="3">
        <v>28</v>
      </c>
      <c r="F30" s="26">
        <f t="shared" si="3"/>
        <v>1143.0753067967614</v>
      </c>
      <c r="G30" s="26">
        <f t="shared" si="0"/>
        <v>608.47751555696459</v>
      </c>
      <c r="H30" s="26">
        <f t="shared" si="4"/>
        <v>534.59779123979683</v>
      </c>
      <c r="I30" s="26">
        <f t="shared" si="7"/>
        <v>18132.047439814462</v>
      </c>
      <c r="J30" s="26">
        <f t="shared" si="7"/>
        <v>15017.136457291619</v>
      </c>
      <c r="K30" s="26">
        <f t="shared" si="5"/>
        <v>265517.46133394819</v>
      </c>
      <c r="L30" s="39">
        <v>400000</v>
      </c>
      <c r="M30" s="39">
        <f t="shared" si="2"/>
        <v>134482.53866605181</v>
      </c>
      <c r="O30" s="3">
        <v>17</v>
      </c>
      <c r="P30" s="26">
        <f>I205</f>
        <v>102971.54701843261</v>
      </c>
      <c r="Q30" s="26">
        <f>J205</f>
        <v>130215.81556810679</v>
      </c>
      <c r="R30" s="26">
        <f t="shared" si="6"/>
        <v>9456.386722858093</v>
      </c>
    </row>
    <row r="31" spans="1:18">
      <c r="E31" s="3">
        <v>29</v>
      </c>
      <c r="F31" s="26">
        <f t="shared" si="3"/>
        <v>1143.0753067967614</v>
      </c>
      <c r="G31" s="26">
        <f t="shared" si="0"/>
        <v>607.25239561870671</v>
      </c>
      <c r="H31" s="26">
        <f t="shared" si="4"/>
        <v>535.82291117805471</v>
      </c>
      <c r="I31" s="26">
        <f t="shared" si="7"/>
        <v>18739.299835433168</v>
      </c>
      <c r="J31" s="26">
        <f t="shared" si="7"/>
        <v>15552.959368469674</v>
      </c>
      <c r="K31" s="26">
        <f t="shared" si="5"/>
        <v>264982.86354270839</v>
      </c>
      <c r="L31" s="39">
        <v>400000</v>
      </c>
      <c r="M31" s="39">
        <f t="shared" si="2"/>
        <v>135017.13645729161</v>
      </c>
      <c r="O31" s="3">
        <v>18</v>
      </c>
      <c r="P31" s="26">
        <f>I217</f>
        <v>106968.710452985</v>
      </c>
      <c r="Q31" s="26">
        <f>J217</f>
        <v>139935.55581511554</v>
      </c>
      <c r="R31" s="26">
        <f t="shared" si="6"/>
        <v>9719.7402470087545</v>
      </c>
    </row>
    <row r="32" spans="1:18">
      <c r="E32" s="3">
        <v>30</v>
      </c>
      <c r="F32" s="26">
        <f t="shared" si="3"/>
        <v>1143.0753067967614</v>
      </c>
      <c r="G32" s="26">
        <f t="shared" si="0"/>
        <v>606.02446811392372</v>
      </c>
      <c r="H32" s="26">
        <f t="shared" si="4"/>
        <v>537.05083868283771</v>
      </c>
      <c r="I32" s="26">
        <f t="shared" si="7"/>
        <v>19345.324303547091</v>
      </c>
      <c r="J32" s="26">
        <f t="shared" si="7"/>
        <v>16090.010207152511</v>
      </c>
      <c r="K32" s="26">
        <f t="shared" si="5"/>
        <v>264447.04063153034</v>
      </c>
      <c r="L32" s="39">
        <v>400000</v>
      </c>
      <c r="M32" s="39">
        <f t="shared" si="2"/>
        <v>135552.95936846966</v>
      </c>
      <c r="O32" s="3">
        <v>19</v>
      </c>
      <c r="P32" s="26">
        <f>I229</f>
        <v>110695.1861583975</v>
      </c>
      <c r="Q32" s="26">
        <f>J229</f>
        <v>149925.98379126418</v>
      </c>
      <c r="R32" s="26">
        <f t="shared" si="6"/>
        <v>9990.4279761486396</v>
      </c>
    </row>
    <row r="33" spans="5:18">
      <c r="E33" s="3">
        <v>31</v>
      </c>
      <c r="F33" s="26">
        <f t="shared" si="3"/>
        <v>1143.0753067967614</v>
      </c>
      <c r="G33" s="26">
        <f t="shared" si="0"/>
        <v>604.79372660860884</v>
      </c>
      <c r="H33" s="26">
        <f t="shared" si="4"/>
        <v>538.28158018815259</v>
      </c>
      <c r="I33" s="26">
        <f t="shared" si="7"/>
        <v>19950.1180301557</v>
      </c>
      <c r="J33" s="26">
        <f t="shared" si="7"/>
        <v>16628.291787340662</v>
      </c>
      <c r="K33" s="26">
        <f t="shared" si="5"/>
        <v>263909.98979284748</v>
      </c>
      <c r="L33" s="39">
        <v>400000</v>
      </c>
      <c r="M33" s="39">
        <f t="shared" si="2"/>
        <v>136090.01020715252</v>
      </c>
      <c r="O33" s="3">
        <v>20</v>
      </c>
      <c r="P33" s="26">
        <f>I241</f>
        <v>114143.43567738168</v>
      </c>
      <c r="Q33" s="26">
        <f>J241</f>
        <v>160194.63795384113</v>
      </c>
      <c r="R33" s="26">
        <f t="shared" si="6"/>
        <v>10268.654162576946</v>
      </c>
    </row>
    <row r="34" spans="5:18">
      <c r="E34" s="3">
        <v>32</v>
      </c>
      <c r="F34" s="26">
        <f t="shared" si="3"/>
        <v>1143.0753067967614</v>
      </c>
      <c r="G34" s="26">
        <f t="shared" si="0"/>
        <v>603.56016465401103</v>
      </c>
      <c r="H34" s="26">
        <f t="shared" si="4"/>
        <v>539.51514214275039</v>
      </c>
      <c r="I34" s="26">
        <f t="shared" si="7"/>
        <v>20553.678194809712</v>
      </c>
      <c r="J34" s="26">
        <f t="shared" si="7"/>
        <v>17167.806929483413</v>
      </c>
      <c r="K34" s="26">
        <f t="shared" si="5"/>
        <v>263371.70821265935</v>
      </c>
      <c r="L34" s="39">
        <v>400000</v>
      </c>
      <c r="M34" s="39">
        <f t="shared" si="2"/>
        <v>136628.29178734065</v>
      </c>
      <c r="O34" s="3">
        <v>21</v>
      </c>
      <c r="P34" s="26">
        <f>I253</f>
        <v>117305.7106120712</v>
      </c>
      <c r="Q34" s="26">
        <f>J253</f>
        <v>170749.26670071276</v>
      </c>
      <c r="R34" s="26">
        <f t="shared" si="6"/>
        <v>10554.628746871633</v>
      </c>
    </row>
    <row r="35" spans="5:18">
      <c r="E35" s="3">
        <v>33</v>
      </c>
      <c r="F35" s="26">
        <f t="shared" si="3"/>
        <v>1143.0753067967614</v>
      </c>
      <c r="G35" s="26">
        <f t="shared" si="0"/>
        <v>602.32377578660044</v>
      </c>
      <c r="H35" s="26">
        <f t="shared" si="4"/>
        <v>540.75153101016099</v>
      </c>
      <c r="I35" s="26">
        <f t="shared" ref="I35:J50" si="8">I34+G35</f>
        <v>21156.001970596313</v>
      </c>
      <c r="J35" s="26">
        <f t="shared" si="8"/>
        <v>17708.558460493576</v>
      </c>
      <c r="K35" s="26">
        <f t="shared" si="5"/>
        <v>262832.19307051657</v>
      </c>
      <c r="L35" s="39">
        <v>400000</v>
      </c>
      <c r="M35" s="39">
        <f t="shared" si="2"/>
        <v>137167.80692948343</v>
      </c>
      <c r="O35" s="3">
        <v>22</v>
      </c>
      <c r="P35" s="26">
        <f>I265</f>
        <v>120174.04677732864</v>
      </c>
      <c r="Q35" s="26">
        <f>J265</f>
        <v>181597.83421701647</v>
      </c>
      <c r="R35" s="26">
        <f t="shared" si="6"/>
        <v>10848.567516303709</v>
      </c>
    </row>
    <row r="36" spans="5:18">
      <c r="E36" s="3">
        <v>34</v>
      </c>
      <c r="F36" s="26">
        <f t="shared" si="3"/>
        <v>1143.0753067967614</v>
      </c>
      <c r="G36" s="26">
        <f t="shared" si="0"/>
        <v>601.0845535280356</v>
      </c>
      <c r="H36" s="26">
        <f t="shared" si="4"/>
        <v>541.99075326872583</v>
      </c>
      <c r="I36" s="26">
        <f t="shared" si="8"/>
        <v>21757.086524124348</v>
      </c>
      <c r="J36" s="26">
        <f t="shared" si="8"/>
        <v>18250.5492137623</v>
      </c>
      <c r="K36" s="26">
        <f t="shared" si="5"/>
        <v>262291.44153950643</v>
      </c>
      <c r="L36" s="39">
        <v>400000</v>
      </c>
      <c r="M36" s="39">
        <f t="shared" si="2"/>
        <v>137708.55846049357</v>
      </c>
      <c r="O36" s="3">
        <v>23</v>
      </c>
      <c r="P36" s="26">
        <f>I277</f>
        <v>122740.25819122634</v>
      </c>
      <c r="Q36" s="26">
        <f>J277</f>
        <v>192748.52648467993</v>
      </c>
      <c r="R36" s="26">
        <f t="shared" si="6"/>
        <v>11150.692267663457</v>
      </c>
    </row>
    <row r="37" spans="5:18">
      <c r="E37" s="3">
        <v>35</v>
      </c>
      <c r="F37" s="26">
        <f t="shared" si="3"/>
        <v>1143.0753067967614</v>
      </c>
      <c r="G37" s="26">
        <f t="shared" si="0"/>
        <v>599.84249138512803</v>
      </c>
      <c r="H37" s="26">
        <f t="shared" si="4"/>
        <v>543.2328154116334</v>
      </c>
      <c r="I37" s="26">
        <f t="shared" si="8"/>
        <v>22356.929015509475</v>
      </c>
      <c r="J37" s="26">
        <f t="shared" si="8"/>
        <v>18793.782029173934</v>
      </c>
      <c r="K37" s="26">
        <f t="shared" si="5"/>
        <v>261749.45078623769</v>
      </c>
      <c r="L37" s="39">
        <v>400000</v>
      </c>
      <c r="M37" s="39">
        <f t="shared" si="2"/>
        <v>138250.54921376231</v>
      </c>
      <c r="O37" s="3">
        <v>24</v>
      </c>
      <c r="P37" s="26">
        <f>I289</f>
        <v>124995.93089816631</v>
      </c>
      <c r="Q37" s="26">
        <f>J289</f>
        <v>204209.75745930112</v>
      </c>
      <c r="R37" s="26">
        <f t="shared" si="6"/>
        <v>11461.230974621198</v>
      </c>
    </row>
    <row r="38" spans="5:18">
      <c r="E38" s="3">
        <v>36</v>
      </c>
      <c r="F38" s="26">
        <f t="shared" si="3"/>
        <v>1143.0753067967614</v>
      </c>
      <c r="G38" s="26">
        <f t="shared" si="0"/>
        <v>598.59758284980967</v>
      </c>
      <c r="H38" s="26">
        <f t="shared" si="4"/>
        <v>544.47772394695176</v>
      </c>
      <c r="I38" s="26">
        <f t="shared" si="8"/>
        <v>22955.526598359284</v>
      </c>
      <c r="J38" s="26">
        <f t="shared" si="8"/>
        <v>19338.259753120885</v>
      </c>
      <c r="K38" s="26">
        <f t="shared" si="5"/>
        <v>261206.21797082605</v>
      </c>
      <c r="L38" s="39">
        <v>400000</v>
      </c>
      <c r="M38" s="39">
        <f t="shared" si="2"/>
        <v>138793.78202917395</v>
      </c>
      <c r="O38" s="3">
        <v>25</v>
      </c>
      <c r="P38" s="26">
        <f>I301</f>
        <v>126932.41661997847</v>
      </c>
      <c r="Q38" s="26">
        <f>J301</f>
        <v>215990.17541905004</v>
      </c>
      <c r="R38" s="26">
        <f t="shared" si="6"/>
        <v>11780.417959748913</v>
      </c>
    </row>
    <row r="39" spans="5:18">
      <c r="E39" s="3">
        <v>37</v>
      </c>
      <c r="F39" s="26">
        <f t="shared" si="3"/>
        <v>1143.0753067967614</v>
      </c>
      <c r="G39" s="26">
        <f t="shared" si="0"/>
        <v>597.349821399098</v>
      </c>
      <c r="H39" s="26">
        <f t="shared" si="4"/>
        <v>545.72548539766342</v>
      </c>
      <c r="I39" s="26">
        <f t="shared" si="8"/>
        <v>23552.876419758381</v>
      </c>
      <c r="J39" s="26">
        <f t="shared" si="8"/>
        <v>19883.985238518548</v>
      </c>
      <c r="K39" s="26">
        <f t="shared" si="5"/>
        <v>260661.74024687911</v>
      </c>
      <c r="L39" s="39">
        <v>400000</v>
      </c>
      <c r="M39" s="39">
        <f t="shared" si="2"/>
        <v>139338.25975312089</v>
      </c>
      <c r="O39" s="3">
        <v>26</v>
      </c>
      <c r="P39" s="26">
        <f>I313</f>
        <v>128540.82623020688</v>
      </c>
      <c r="Q39" s="26">
        <f>J313</f>
        <v>228098.66949038277</v>
      </c>
      <c r="R39" s="26">
        <f t="shared" si="6"/>
        <v>12108.494071332738</v>
      </c>
    </row>
    <row r="40" spans="5:18">
      <c r="E40" s="3">
        <v>38</v>
      </c>
      <c r="F40" s="26">
        <f t="shared" si="3"/>
        <v>1143.0753067967614</v>
      </c>
      <c r="G40" s="26">
        <f t="shared" si="0"/>
        <v>596.09920049506161</v>
      </c>
      <c r="H40" s="26">
        <f t="shared" si="4"/>
        <v>546.97610630169982</v>
      </c>
      <c r="I40" s="26">
        <f t="shared" si="8"/>
        <v>24148.975620253441</v>
      </c>
      <c r="J40" s="26">
        <f t="shared" si="8"/>
        <v>20430.961344820247</v>
      </c>
      <c r="K40" s="26">
        <f t="shared" si="5"/>
        <v>260116.01476148143</v>
      </c>
      <c r="L40" s="39">
        <v>400000</v>
      </c>
      <c r="M40" s="39">
        <f t="shared" si="2"/>
        <v>139883.98523851857</v>
      </c>
      <c r="O40" s="3">
        <v>27</v>
      </c>
      <c r="P40" s="26">
        <f>I325</f>
        <v>129812.0230466591</v>
      </c>
      <c r="Q40" s="26">
        <f>J325</f>
        <v>240544.37635549169</v>
      </c>
      <c r="R40" s="26">
        <f t="shared" si="6"/>
        <v>12445.706865108921</v>
      </c>
    </row>
    <row r="41" spans="5:18">
      <c r="E41" s="3">
        <v>39</v>
      </c>
      <c r="F41" s="26">
        <f t="shared" si="3"/>
        <v>1143.0753067967614</v>
      </c>
      <c r="G41" s="26">
        <f t="shared" si="0"/>
        <v>594.84571358478684</v>
      </c>
      <c r="H41" s="26">
        <f t="shared" si="4"/>
        <v>548.22959321197459</v>
      </c>
      <c r="I41" s="26">
        <f t="shared" si="8"/>
        <v>24743.821333838227</v>
      </c>
      <c r="J41" s="26">
        <f t="shared" si="8"/>
        <v>20979.190938032221</v>
      </c>
      <c r="K41" s="26">
        <f t="shared" si="5"/>
        <v>259569.03865517973</v>
      </c>
      <c r="L41" s="39">
        <v>400000</v>
      </c>
      <c r="M41" s="39">
        <f t="shared" si="2"/>
        <v>140430.96134482027</v>
      </c>
      <c r="O41" s="3">
        <v>28</v>
      </c>
      <c r="P41" s="26">
        <f>I337</f>
        <v>130736.61593715831</v>
      </c>
      <c r="Q41" s="26">
        <f>J337</f>
        <v>253336.68714655365</v>
      </c>
      <c r="R41" s="26">
        <f t="shared" si="6"/>
        <v>12792.310791061958</v>
      </c>
    </row>
    <row r="42" spans="5:18">
      <c r="E42" s="3">
        <v>40</v>
      </c>
      <c r="F42" s="26">
        <f t="shared" si="3"/>
        <v>1143.0753067967614</v>
      </c>
      <c r="G42" s="26">
        <f t="shared" si="0"/>
        <v>593.58935410034269</v>
      </c>
      <c r="H42" s="26">
        <f t="shared" si="4"/>
        <v>549.48595269641874</v>
      </c>
      <c r="I42" s="26">
        <f t="shared" si="8"/>
        <v>25337.410687938569</v>
      </c>
      <c r="J42" s="26">
        <f t="shared" si="8"/>
        <v>21528.676890728639</v>
      </c>
      <c r="K42" s="26">
        <f t="shared" si="5"/>
        <v>259020.80906196774</v>
      </c>
      <c r="L42" s="39">
        <v>400000</v>
      </c>
      <c r="M42" s="39">
        <f t="shared" si="2"/>
        <v>140979.19093803226</v>
      </c>
      <c r="O42" s="3">
        <v>29</v>
      </c>
      <c r="P42" s="26">
        <f>I349</f>
        <v>131304.95223329539</v>
      </c>
      <c r="Q42" s="26">
        <f>J349</f>
        <v>266485.2545319777</v>
      </c>
      <c r="R42" s="26">
        <f t="shared" si="6"/>
        <v>13148.567385424045</v>
      </c>
    </row>
    <row r="43" spans="5:18">
      <c r="E43" s="3">
        <v>41</v>
      </c>
      <c r="F43" s="26">
        <f t="shared" si="3"/>
        <v>1143.0753067967614</v>
      </c>
      <c r="G43" s="26">
        <f t="shared" si="0"/>
        <v>592.33011545874683</v>
      </c>
      <c r="H43" s="26">
        <f t="shared" si="4"/>
        <v>550.74519133801459</v>
      </c>
      <c r="I43" s="26">
        <f t="shared" si="8"/>
        <v>25929.740803397315</v>
      </c>
      <c r="J43" s="26">
        <f t="shared" si="8"/>
        <v>22079.422082066652</v>
      </c>
      <c r="K43" s="26">
        <f t="shared" si="5"/>
        <v>258471.32310927132</v>
      </c>
      <c r="L43" s="39">
        <v>400000</v>
      </c>
      <c r="M43" s="39">
        <f t="shared" si="2"/>
        <v>141528.67689072868</v>
      </c>
      <c r="O43" s="3">
        <v>30</v>
      </c>
      <c r="P43" s="26">
        <f>I361</f>
        <v>131507.11044683418</v>
      </c>
      <c r="Q43" s="26">
        <f>J361</f>
        <v>280000.00000000006</v>
      </c>
      <c r="R43" s="26">
        <f t="shared" si="6"/>
        <v>13514.74546802236</v>
      </c>
    </row>
    <row r="44" spans="5:18">
      <c r="E44" s="3">
        <v>42</v>
      </c>
      <c r="F44" s="26">
        <f t="shared" si="3"/>
        <v>1143.0753067967614</v>
      </c>
      <c r="G44" s="26">
        <f t="shared" si="0"/>
        <v>591.06799106193057</v>
      </c>
      <c r="H44" s="26">
        <f t="shared" si="4"/>
        <v>552.00731573483085</v>
      </c>
      <c r="I44" s="26">
        <f t="shared" si="8"/>
        <v>26520.808794459244</v>
      </c>
      <c r="J44" s="26">
        <f t="shared" si="8"/>
        <v>22631.429397801483</v>
      </c>
      <c r="K44" s="26">
        <f t="shared" si="5"/>
        <v>257920.57791793332</v>
      </c>
      <c r="L44" s="39">
        <v>400000</v>
      </c>
      <c r="M44" s="39">
        <f t="shared" si="2"/>
        <v>142079.42208206668</v>
      </c>
    </row>
    <row r="45" spans="5:18">
      <c r="E45" s="3">
        <v>43</v>
      </c>
      <c r="F45" s="26">
        <f t="shared" si="3"/>
        <v>1143.0753067967614</v>
      </c>
      <c r="G45" s="26">
        <f t="shared" si="0"/>
        <v>589.80297429670486</v>
      </c>
      <c r="H45" s="26">
        <f t="shared" si="4"/>
        <v>553.27233250005656</v>
      </c>
      <c r="I45" s="26">
        <f t="shared" si="8"/>
        <v>27110.611768755949</v>
      </c>
      <c r="J45" s="26">
        <f t="shared" si="8"/>
        <v>23184.701730301538</v>
      </c>
      <c r="K45" s="26">
        <f t="shared" si="5"/>
        <v>257368.57060219848</v>
      </c>
      <c r="L45" s="39">
        <v>400000</v>
      </c>
      <c r="M45" s="39">
        <f t="shared" si="2"/>
        <v>142631.42939780152</v>
      </c>
    </row>
    <row r="46" spans="5:18">
      <c r="E46" s="3">
        <v>44</v>
      </c>
      <c r="F46" s="26">
        <f t="shared" si="3"/>
        <v>1143.0753067967614</v>
      </c>
      <c r="G46" s="26">
        <f t="shared" si="0"/>
        <v>588.53505853472552</v>
      </c>
      <c r="H46" s="26">
        <f t="shared" si="4"/>
        <v>554.5402482620359</v>
      </c>
      <c r="I46" s="26">
        <f t="shared" si="8"/>
        <v>27699.146827290675</v>
      </c>
      <c r="J46" s="26">
        <f t="shared" si="8"/>
        <v>23739.241978563576</v>
      </c>
      <c r="K46" s="26">
        <f t="shared" si="5"/>
        <v>256815.29826969843</v>
      </c>
      <c r="L46" s="39">
        <v>400000</v>
      </c>
      <c r="M46" s="39">
        <f t="shared" si="2"/>
        <v>143184.70173030157</v>
      </c>
    </row>
    <row r="47" spans="5:18">
      <c r="E47" s="3">
        <v>45</v>
      </c>
      <c r="F47" s="26">
        <f t="shared" si="3"/>
        <v>1143.0753067967614</v>
      </c>
      <c r="G47" s="26">
        <f t="shared" si="0"/>
        <v>587.26423713245845</v>
      </c>
      <c r="H47" s="26">
        <f t="shared" si="4"/>
        <v>555.81106966430298</v>
      </c>
      <c r="I47" s="26">
        <f t="shared" si="8"/>
        <v>28286.411064423133</v>
      </c>
      <c r="J47" s="26">
        <f t="shared" si="8"/>
        <v>24295.053048227877</v>
      </c>
      <c r="K47" s="26">
        <f t="shared" si="5"/>
        <v>256260.7580214364</v>
      </c>
      <c r="L47" s="39">
        <v>400000</v>
      </c>
      <c r="M47" s="39">
        <f t="shared" si="2"/>
        <v>143739.2419785636</v>
      </c>
    </row>
    <row r="48" spans="5:18">
      <c r="E48" s="3">
        <v>46</v>
      </c>
      <c r="F48" s="26">
        <f t="shared" si="3"/>
        <v>1143.0753067967614</v>
      </c>
      <c r="G48" s="26">
        <f t="shared" si="0"/>
        <v>585.99050343114436</v>
      </c>
      <c r="H48" s="26">
        <f t="shared" si="4"/>
        <v>557.08480336561706</v>
      </c>
      <c r="I48" s="26">
        <f t="shared" si="8"/>
        <v>28872.401567854278</v>
      </c>
      <c r="J48" s="26">
        <f t="shared" si="8"/>
        <v>24852.137851593496</v>
      </c>
      <c r="K48" s="26">
        <f t="shared" si="5"/>
        <v>255704.94695177209</v>
      </c>
      <c r="L48" s="39">
        <v>400000</v>
      </c>
      <c r="M48" s="39">
        <f t="shared" si="2"/>
        <v>144295.05304822791</v>
      </c>
    </row>
    <row r="49" spans="5:13">
      <c r="E49" s="3">
        <v>47</v>
      </c>
      <c r="F49" s="26">
        <f t="shared" si="3"/>
        <v>1143.0753067967614</v>
      </c>
      <c r="G49" s="26">
        <f t="shared" si="0"/>
        <v>584.71385075676483</v>
      </c>
      <c r="H49" s="26">
        <f t="shared" si="4"/>
        <v>558.3614560399966</v>
      </c>
      <c r="I49" s="26">
        <f t="shared" si="8"/>
        <v>29457.115418611043</v>
      </c>
      <c r="J49" s="26">
        <f t="shared" si="8"/>
        <v>25410.499307633494</v>
      </c>
      <c r="K49" s="26">
        <f t="shared" si="5"/>
        <v>255147.86214840648</v>
      </c>
      <c r="L49" s="39">
        <v>400000</v>
      </c>
      <c r="M49" s="39">
        <f t="shared" si="2"/>
        <v>144852.13785159352</v>
      </c>
    </row>
    <row r="50" spans="5:13">
      <c r="E50" s="3">
        <v>48</v>
      </c>
      <c r="F50" s="26">
        <f t="shared" si="3"/>
        <v>1143.0753067967614</v>
      </c>
      <c r="G50" s="26">
        <f t="shared" si="0"/>
        <v>583.43427242000655</v>
      </c>
      <c r="H50" s="26">
        <f t="shared" si="4"/>
        <v>559.64103437675487</v>
      </c>
      <c r="I50" s="26">
        <f t="shared" si="8"/>
        <v>30040.54969103105</v>
      </c>
      <c r="J50" s="26">
        <f t="shared" si="8"/>
        <v>25970.140342010251</v>
      </c>
      <c r="K50" s="26">
        <f t="shared" si="5"/>
        <v>254589.50069236648</v>
      </c>
      <c r="L50" s="39">
        <v>400000</v>
      </c>
      <c r="M50" s="39">
        <f t="shared" si="2"/>
        <v>145410.49930763352</v>
      </c>
    </row>
    <row r="51" spans="5:13">
      <c r="E51" s="3">
        <v>49</v>
      </c>
      <c r="F51" s="26">
        <f t="shared" si="3"/>
        <v>1143.0753067967614</v>
      </c>
      <c r="G51" s="26">
        <f t="shared" si="0"/>
        <v>582.15176171622647</v>
      </c>
      <c r="H51" s="26">
        <f t="shared" si="4"/>
        <v>560.92354508053495</v>
      </c>
      <c r="I51" s="26">
        <f t="shared" ref="I51:J66" si="9">I50+G51</f>
        <v>30622.701452747278</v>
      </c>
      <c r="J51" s="26">
        <f t="shared" si="9"/>
        <v>26531.063887090786</v>
      </c>
      <c r="K51" s="26">
        <f t="shared" si="5"/>
        <v>254029.85965798973</v>
      </c>
      <c r="L51" s="39">
        <v>400000</v>
      </c>
      <c r="M51" s="39">
        <f t="shared" si="2"/>
        <v>145970.14034201027</v>
      </c>
    </row>
    <row r="52" spans="5:13">
      <c r="E52" s="3">
        <v>50</v>
      </c>
      <c r="F52" s="26">
        <f t="shared" si="3"/>
        <v>1143.0753067967614</v>
      </c>
      <c r="G52" s="26">
        <f t="shared" si="0"/>
        <v>580.86631192541688</v>
      </c>
      <c r="H52" s="26">
        <f t="shared" si="4"/>
        <v>562.20899487134454</v>
      </c>
      <c r="I52" s="26">
        <f t="shared" si="9"/>
        <v>31203.567764672694</v>
      </c>
      <c r="J52" s="26">
        <f t="shared" si="9"/>
        <v>27093.27288196213</v>
      </c>
      <c r="K52" s="26">
        <f t="shared" si="5"/>
        <v>253468.9361129092</v>
      </c>
      <c r="L52" s="39">
        <v>400000</v>
      </c>
      <c r="M52" s="39">
        <f t="shared" si="2"/>
        <v>146531.0638870908</v>
      </c>
    </row>
    <row r="53" spans="5:13">
      <c r="E53" s="3">
        <v>51</v>
      </c>
      <c r="F53" s="26">
        <f t="shared" si="3"/>
        <v>1143.0753067967614</v>
      </c>
      <c r="G53" s="26">
        <f t="shared" si="0"/>
        <v>579.57791631217003</v>
      </c>
      <c r="H53" s="26">
        <f t="shared" si="4"/>
        <v>563.49739048459139</v>
      </c>
      <c r="I53" s="26">
        <f t="shared" si="9"/>
        <v>31783.145680984864</v>
      </c>
      <c r="J53" s="26">
        <f t="shared" si="9"/>
        <v>27656.77027244672</v>
      </c>
      <c r="K53" s="26">
        <f t="shared" si="5"/>
        <v>252906.72711803784</v>
      </c>
      <c r="L53" s="39">
        <v>400000</v>
      </c>
      <c r="M53" s="39">
        <f t="shared" si="2"/>
        <v>147093.27288196216</v>
      </c>
    </row>
    <row r="54" spans="5:13">
      <c r="E54" s="3">
        <v>52</v>
      </c>
      <c r="F54" s="26">
        <f t="shared" si="3"/>
        <v>1143.0753067967614</v>
      </c>
      <c r="G54" s="26">
        <f t="shared" si="0"/>
        <v>578.28656812564293</v>
      </c>
      <c r="H54" s="26">
        <f t="shared" si="4"/>
        <v>564.78873867111849</v>
      </c>
      <c r="I54" s="26">
        <f t="shared" si="9"/>
        <v>32361.432249110509</v>
      </c>
      <c r="J54" s="26">
        <f t="shared" si="9"/>
        <v>28221.559011117839</v>
      </c>
      <c r="K54" s="26">
        <f t="shared" si="5"/>
        <v>252343.22972755326</v>
      </c>
      <c r="L54" s="39">
        <v>400000</v>
      </c>
      <c r="M54" s="39">
        <f t="shared" si="2"/>
        <v>147656.77027244674</v>
      </c>
    </row>
    <row r="55" spans="5:13">
      <c r="E55" s="3">
        <v>53</v>
      </c>
      <c r="F55" s="26">
        <f t="shared" si="3"/>
        <v>1143.0753067967614</v>
      </c>
      <c r="G55" s="26">
        <f t="shared" si="0"/>
        <v>576.99226059952161</v>
      </c>
      <c r="H55" s="26">
        <f t="shared" si="4"/>
        <v>566.08304619723981</v>
      </c>
      <c r="I55" s="26">
        <f t="shared" si="9"/>
        <v>32938.424509710028</v>
      </c>
      <c r="J55" s="26">
        <f t="shared" si="9"/>
        <v>28787.642057315079</v>
      </c>
      <c r="K55" s="26">
        <f t="shared" si="5"/>
        <v>251778.44098888215</v>
      </c>
      <c r="L55" s="39">
        <v>400000</v>
      </c>
      <c r="M55" s="39">
        <f t="shared" si="2"/>
        <v>148221.55901111785</v>
      </c>
    </row>
    <row r="56" spans="5:13">
      <c r="E56" s="3">
        <v>54</v>
      </c>
      <c r="F56" s="26">
        <f t="shared" si="3"/>
        <v>1143.0753067967614</v>
      </c>
      <c r="G56" s="26">
        <f t="shared" si="0"/>
        <v>575.69498695198627</v>
      </c>
      <c r="H56" s="26">
        <f t="shared" si="4"/>
        <v>567.38031984477516</v>
      </c>
      <c r="I56" s="26">
        <f t="shared" si="9"/>
        <v>33514.119496662017</v>
      </c>
      <c r="J56" s="26">
        <f t="shared" si="9"/>
        <v>29355.022377159854</v>
      </c>
      <c r="K56" s="26">
        <f t="shared" si="5"/>
        <v>251212.3579426849</v>
      </c>
      <c r="L56" s="39">
        <v>400000</v>
      </c>
      <c r="M56" s="39">
        <f t="shared" si="2"/>
        <v>148787.6420573151</v>
      </c>
    </row>
    <row r="57" spans="5:13">
      <c r="E57" s="3">
        <v>55</v>
      </c>
      <c r="F57" s="26">
        <f t="shared" si="3"/>
        <v>1143.0753067967614</v>
      </c>
      <c r="G57" s="26">
        <f t="shared" si="0"/>
        <v>574.39474038567528</v>
      </c>
      <c r="H57" s="26">
        <f t="shared" si="4"/>
        <v>568.68056641108615</v>
      </c>
      <c r="I57" s="26">
        <f t="shared" si="9"/>
        <v>34088.51423704769</v>
      </c>
      <c r="J57" s="26">
        <f t="shared" si="9"/>
        <v>29923.702943570941</v>
      </c>
      <c r="K57" s="26">
        <f t="shared" si="5"/>
        <v>250644.97762284012</v>
      </c>
      <c r="L57" s="39">
        <v>400000</v>
      </c>
      <c r="M57" s="39">
        <f t="shared" si="2"/>
        <v>149355.02237715988</v>
      </c>
    </row>
    <row r="58" spans="5:13">
      <c r="E58" s="3">
        <v>56</v>
      </c>
      <c r="F58" s="26">
        <f t="shared" si="3"/>
        <v>1143.0753067967614</v>
      </c>
      <c r="G58" s="26">
        <f t="shared" si="0"/>
        <v>573.0915140876499</v>
      </c>
      <c r="H58" s="26">
        <f t="shared" si="4"/>
        <v>569.98379270911153</v>
      </c>
      <c r="I58" s="26">
        <f t="shared" si="9"/>
        <v>34661.605751135343</v>
      </c>
      <c r="J58" s="26">
        <f t="shared" si="9"/>
        <v>30493.686736280051</v>
      </c>
      <c r="K58" s="26">
        <f t="shared" si="5"/>
        <v>250076.29705642903</v>
      </c>
      <c r="L58" s="39">
        <v>400000</v>
      </c>
      <c r="M58" s="39">
        <f t="shared" si="2"/>
        <v>149923.70294357097</v>
      </c>
    </row>
    <row r="59" spans="5:13">
      <c r="E59" s="3">
        <v>57</v>
      </c>
      <c r="F59" s="26">
        <f t="shared" si="3"/>
        <v>1143.0753067967614</v>
      </c>
      <c r="G59" s="26">
        <f t="shared" si="0"/>
        <v>571.7853012293582</v>
      </c>
      <c r="H59" s="26">
        <f t="shared" si="4"/>
        <v>571.29000556740323</v>
      </c>
      <c r="I59" s="26">
        <f t="shared" si="9"/>
        <v>35233.391052364699</v>
      </c>
      <c r="J59" s="26">
        <f t="shared" si="9"/>
        <v>31064.976741847455</v>
      </c>
      <c r="K59" s="26">
        <f t="shared" si="5"/>
        <v>249506.31326371993</v>
      </c>
      <c r="L59" s="39">
        <v>400000</v>
      </c>
      <c r="M59" s="39">
        <f t="shared" si="2"/>
        <v>150493.68673628007</v>
      </c>
    </row>
    <row r="60" spans="5:13">
      <c r="E60" s="3">
        <v>58</v>
      </c>
      <c r="F60" s="26">
        <f t="shared" si="3"/>
        <v>1143.0753067967614</v>
      </c>
      <c r="G60" s="26">
        <f t="shared" si="0"/>
        <v>570.47609496659959</v>
      </c>
      <c r="H60" s="26">
        <f t="shared" si="4"/>
        <v>572.59921183016183</v>
      </c>
      <c r="I60" s="26">
        <f t="shared" si="9"/>
        <v>35803.867147331301</v>
      </c>
      <c r="J60" s="26">
        <f t="shared" si="9"/>
        <v>31637.575953677617</v>
      </c>
      <c r="K60" s="26">
        <f t="shared" si="5"/>
        <v>248935.02325815253</v>
      </c>
      <c r="L60" s="39">
        <v>400000</v>
      </c>
      <c r="M60" s="39">
        <f t="shared" si="2"/>
        <v>151064.97674184747</v>
      </c>
    </row>
    <row r="61" spans="5:13">
      <c r="E61" s="3">
        <v>59</v>
      </c>
      <c r="F61" s="26">
        <f t="shared" si="3"/>
        <v>1143.0753067967614</v>
      </c>
      <c r="G61" s="26">
        <f t="shared" si="0"/>
        <v>569.1638884394888</v>
      </c>
      <c r="H61" s="26">
        <f t="shared" si="4"/>
        <v>573.91141835727262</v>
      </c>
      <c r="I61" s="26">
        <f t="shared" si="9"/>
        <v>36373.031035770793</v>
      </c>
      <c r="J61" s="26">
        <f t="shared" si="9"/>
        <v>32211.487372034888</v>
      </c>
      <c r="K61" s="26">
        <f t="shared" si="5"/>
        <v>248362.42404632238</v>
      </c>
      <c r="L61" s="39">
        <v>400000</v>
      </c>
      <c r="M61" s="39">
        <f t="shared" si="2"/>
        <v>151637.57595367762</v>
      </c>
    </row>
    <row r="62" spans="5:13">
      <c r="E62" s="3">
        <v>60</v>
      </c>
      <c r="F62" s="26">
        <f t="shared" si="3"/>
        <v>1143.0753067967614</v>
      </c>
      <c r="G62" s="26">
        <f t="shared" si="0"/>
        <v>567.84867477242005</v>
      </c>
      <c r="H62" s="26">
        <f t="shared" si="4"/>
        <v>575.22663202434137</v>
      </c>
      <c r="I62" s="26">
        <f t="shared" si="9"/>
        <v>36940.879710543217</v>
      </c>
      <c r="J62" s="26">
        <f t="shared" si="9"/>
        <v>32786.714004059228</v>
      </c>
      <c r="K62" s="26">
        <f t="shared" si="5"/>
        <v>247788.5126279651</v>
      </c>
      <c r="L62" s="39">
        <v>400000</v>
      </c>
      <c r="M62" s="39">
        <f t="shared" si="2"/>
        <v>152211.4873720349</v>
      </c>
    </row>
    <row r="63" spans="5:13">
      <c r="E63" s="3">
        <v>61</v>
      </c>
      <c r="F63" s="26">
        <f t="shared" si="3"/>
        <v>1143.0753067967614</v>
      </c>
      <c r="G63" s="26">
        <f t="shared" si="0"/>
        <v>566.53044707403092</v>
      </c>
      <c r="H63" s="26">
        <f t="shared" si="4"/>
        <v>576.54485972273051</v>
      </c>
      <c r="I63" s="26">
        <f t="shared" si="9"/>
        <v>37507.410157617247</v>
      </c>
      <c r="J63" s="26">
        <f t="shared" si="9"/>
        <v>33363.258863781957</v>
      </c>
      <c r="K63" s="26">
        <f t="shared" si="5"/>
        <v>247213.28599594077</v>
      </c>
      <c r="L63" s="39">
        <v>400000</v>
      </c>
      <c r="M63" s="39">
        <f t="shared" si="2"/>
        <v>152786.71400405923</v>
      </c>
    </row>
    <row r="64" spans="5:13">
      <c r="E64" s="3">
        <v>62</v>
      </c>
      <c r="F64" s="26">
        <f t="shared" si="3"/>
        <v>1143.0753067967614</v>
      </c>
      <c r="G64" s="26">
        <f t="shared" si="0"/>
        <v>565.20919843716638</v>
      </c>
      <c r="H64" s="26">
        <f t="shared" si="4"/>
        <v>577.86610835959505</v>
      </c>
      <c r="I64" s="26">
        <f t="shared" si="9"/>
        <v>38072.619356054412</v>
      </c>
      <c r="J64" s="26">
        <f t="shared" si="9"/>
        <v>33941.124972141552</v>
      </c>
      <c r="K64" s="26">
        <f t="shared" si="5"/>
        <v>246636.74113621804</v>
      </c>
      <c r="L64" s="39">
        <v>400000</v>
      </c>
      <c r="M64" s="39">
        <f t="shared" si="2"/>
        <v>153363.25886378196</v>
      </c>
    </row>
    <row r="65" spans="5:13">
      <c r="E65" s="3">
        <v>63</v>
      </c>
      <c r="F65" s="26">
        <f t="shared" si="3"/>
        <v>1143.0753067967614</v>
      </c>
      <c r="G65" s="26">
        <f t="shared" si="0"/>
        <v>563.88492193884224</v>
      </c>
      <c r="H65" s="26">
        <f t="shared" si="4"/>
        <v>579.19038485791918</v>
      </c>
      <c r="I65" s="26">
        <f t="shared" si="9"/>
        <v>38636.504277993256</v>
      </c>
      <c r="J65" s="26">
        <f t="shared" si="9"/>
        <v>34520.315356999468</v>
      </c>
      <c r="K65" s="26">
        <f t="shared" si="5"/>
        <v>246058.87502785845</v>
      </c>
      <c r="L65" s="39">
        <v>400000</v>
      </c>
      <c r="M65" s="39">
        <f t="shared" si="2"/>
        <v>153941.12497214155</v>
      </c>
    </row>
    <row r="66" spans="5:13">
      <c r="E66" s="3">
        <v>64</v>
      </c>
      <c r="F66" s="26">
        <f t="shared" si="3"/>
        <v>1143.0753067967614</v>
      </c>
      <c r="G66" s="26">
        <f t="shared" ref="G66:G129" si="10">(B$4/B$6)*K66</f>
        <v>562.55761064020953</v>
      </c>
      <c r="H66" s="26">
        <f t="shared" si="4"/>
        <v>580.51769615655189</v>
      </c>
      <c r="I66" s="26">
        <f t="shared" si="9"/>
        <v>39199.061888633463</v>
      </c>
      <c r="J66" s="26">
        <f t="shared" si="9"/>
        <v>35100.83305315602</v>
      </c>
      <c r="K66" s="26">
        <f t="shared" si="5"/>
        <v>245479.68464300054</v>
      </c>
      <c r="L66" s="39">
        <v>400000</v>
      </c>
      <c r="M66" s="39">
        <f t="shared" si="2"/>
        <v>154520.31535699946</v>
      </c>
    </row>
    <row r="67" spans="5:13">
      <c r="E67" s="3">
        <v>65</v>
      </c>
      <c r="F67" s="26">
        <f t="shared" si="3"/>
        <v>1143.0753067967614</v>
      </c>
      <c r="G67" s="26">
        <f t="shared" si="10"/>
        <v>561.22725758651745</v>
      </c>
      <c r="H67" s="26">
        <f t="shared" si="4"/>
        <v>581.84804921024397</v>
      </c>
      <c r="I67" s="26">
        <f t="shared" ref="I67:J82" si="11">I66+G67</f>
        <v>39760.289146219984</v>
      </c>
      <c r="J67" s="26">
        <f t="shared" si="11"/>
        <v>35682.681102366267</v>
      </c>
      <c r="K67" s="26">
        <f t="shared" si="5"/>
        <v>244899.16694684399</v>
      </c>
      <c r="L67" s="39">
        <v>400000</v>
      </c>
      <c r="M67" s="39">
        <f t="shared" ref="M67:M130" si="12">L67-K67</f>
        <v>155100.83305315601</v>
      </c>
    </row>
    <row r="68" spans="5:13">
      <c r="E68" s="3">
        <v>66</v>
      </c>
      <c r="F68" s="26">
        <f t="shared" ref="F68:F131" si="13">F67</f>
        <v>1143.0753067967614</v>
      </c>
      <c r="G68" s="26">
        <f t="shared" si="10"/>
        <v>559.89385580707733</v>
      </c>
      <c r="H68" s="26">
        <f t="shared" ref="H68:H131" si="14">F68-G68</f>
        <v>583.18145098968409</v>
      </c>
      <c r="I68" s="26">
        <f t="shared" si="11"/>
        <v>40320.183002027065</v>
      </c>
      <c r="J68" s="26">
        <f t="shared" si="11"/>
        <v>36265.862553355953</v>
      </c>
      <c r="K68" s="26">
        <f t="shared" ref="K68:K131" si="15">K67-H67</f>
        <v>244317.31889763376</v>
      </c>
      <c r="L68" s="39">
        <v>400000</v>
      </c>
      <c r="M68" s="39">
        <f t="shared" si="12"/>
        <v>155682.68110236624</v>
      </c>
    </row>
    <row r="69" spans="5:13">
      <c r="E69" s="3">
        <v>67</v>
      </c>
      <c r="F69" s="26">
        <f t="shared" si="13"/>
        <v>1143.0753067967614</v>
      </c>
      <c r="G69" s="26">
        <f t="shared" si="10"/>
        <v>558.55739831522601</v>
      </c>
      <c r="H69" s="26">
        <f t="shared" si="14"/>
        <v>584.51790848153541</v>
      </c>
      <c r="I69" s="26">
        <f t="shared" si="11"/>
        <v>40878.740400342293</v>
      </c>
      <c r="J69" s="26">
        <f t="shared" si="11"/>
        <v>36850.380461837485</v>
      </c>
      <c r="K69" s="26">
        <f t="shared" si="15"/>
        <v>243734.13744664408</v>
      </c>
      <c r="L69" s="39">
        <v>400000</v>
      </c>
      <c r="M69" s="39">
        <f t="shared" si="12"/>
        <v>156265.86255335592</v>
      </c>
    </row>
    <row r="70" spans="5:13">
      <c r="E70" s="3">
        <v>68</v>
      </c>
      <c r="F70" s="26">
        <f t="shared" si="13"/>
        <v>1143.0753067967614</v>
      </c>
      <c r="G70" s="26">
        <f t="shared" si="10"/>
        <v>557.21787810828914</v>
      </c>
      <c r="H70" s="26">
        <f t="shared" si="14"/>
        <v>585.85742868847228</v>
      </c>
      <c r="I70" s="26">
        <f t="shared" si="11"/>
        <v>41435.958278450584</v>
      </c>
      <c r="J70" s="26">
        <f t="shared" si="11"/>
        <v>37436.237890525954</v>
      </c>
      <c r="K70" s="26">
        <f t="shared" si="15"/>
        <v>243149.61953816254</v>
      </c>
      <c r="L70" s="39">
        <v>400000</v>
      </c>
      <c r="M70" s="39">
        <f t="shared" si="12"/>
        <v>156850.38046183746</v>
      </c>
    </row>
    <row r="71" spans="5:13">
      <c r="E71" s="3">
        <v>69</v>
      </c>
      <c r="F71" s="26">
        <f t="shared" si="13"/>
        <v>1143.0753067967614</v>
      </c>
      <c r="G71" s="26">
        <f t="shared" si="10"/>
        <v>555.8752881675448</v>
      </c>
      <c r="H71" s="26">
        <f t="shared" si="14"/>
        <v>587.20001862921663</v>
      </c>
      <c r="I71" s="26">
        <f t="shared" si="11"/>
        <v>41991.83356661813</v>
      </c>
      <c r="J71" s="26">
        <f t="shared" si="11"/>
        <v>38023.437909155167</v>
      </c>
      <c r="K71" s="26">
        <f t="shared" si="15"/>
        <v>242563.76210947408</v>
      </c>
      <c r="L71" s="39">
        <v>400000</v>
      </c>
      <c r="M71" s="39">
        <f t="shared" si="12"/>
        <v>157436.23789052592</v>
      </c>
    </row>
    <row r="72" spans="5:13">
      <c r="E72" s="3">
        <v>70</v>
      </c>
      <c r="F72" s="26">
        <f t="shared" si="13"/>
        <v>1143.0753067967614</v>
      </c>
      <c r="G72" s="26">
        <f t="shared" si="10"/>
        <v>554.52962145818606</v>
      </c>
      <c r="H72" s="26">
        <f t="shared" si="14"/>
        <v>588.54568533857537</v>
      </c>
      <c r="I72" s="26">
        <f t="shared" si="11"/>
        <v>42546.363188076313</v>
      </c>
      <c r="J72" s="26">
        <f t="shared" si="11"/>
        <v>38611.983594493744</v>
      </c>
      <c r="K72" s="26">
        <f t="shared" si="15"/>
        <v>241976.56209084485</v>
      </c>
      <c r="L72" s="39">
        <v>400000</v>
      </c>
      <c r="M72" s="39">
        <f t="shared" si="12"/>
        <v>158023.43790915515</v>
      </c>
    </row>
    <row r="73" spans="5:13">
      <c r="E73" s="3">
        <v>71</v>
      </c>
      <c r="F73" s="26">
        <f t="shared" si="13"/>
        <v>1143.0753067967614</v>
      </c>
      <c r="G73" s="26">
        <f t="shared" si="10"/>
        <v>553.18087092928522</v>
      </c>
      <c r="H73" s="26">
        <f t="shared" si="14"/>
        <v>589.8944358674762</v>
      </c>
      <c r="I73" s="26">
        <f t="shared" si="11"/>
        <v>43099.544059005595</v>
      </c>
      <c r="J73" s="26">
        <f t="shared" si="11"/>
        <v>39201.878030361222</v>
      </c>
      <c r="K73" s="26">
        <f t="shared" si="15"/>
        <v>241388.01640550626</v>
      </c>
      <c r="L73" s="39">
        <v>400000</v>
      </c>
      <c r="M73" s="39">
        <f t="shared" si="12"/>
        <v>158611.98359449374</v>
      </c>
    </row>
    <row r="74" spans="5:13">
      <c r="E74" s="3">
        <v>72</v>
      </c>
      <c r="F74" s="26">
        <f t="shared" si="13"/>
        <v>1143.0753067967614</v>
      </c>
      <c r="G74" s="26">
        <f t="shared" si="10"/>
        <v>551.82902951375559</v>
      </c>
      <c r="H74" s="26">
        <f t="shared" si="14"/>
        <v>591.24627728300584</v>
      </c>
      <c r="I74" s="26">
        <f t="shared" si="11"/>
        <v>43651.373088519351</v>
      </c>
      <c r="J74" s="26">
        <f t="shared" si="11"/>
        <v>39793.124307644226</v>
      </c>
      <c r="K74" s="26">
        <f t="shared" si="15"/>
        <v>240798.1219696388</v>
      </c>
      <c r="L74" s="39">
        <v>400000</v>
      </c>
      <c r="M74" s="39">
        <f t="shared" si="12"/>
        <v>159201.8780303612</v>
      </c>
    </row>
    <row r="75" spans="5:13">
      <c r="E75" s="3">
        <v>73</v>
      </c>
      <c r="F75" s="26">
        <f t="shared" si="13"/>
        <v>1143.0753067967614</v>
      </c>
      <c r="G75" s="26">
        <f t="shared" si="10"/>
        <v>550.47409012831542</v>
      </c>
      <c r="H75" s="26">
        <f t="shared" si="14"/>
        <v>592.601216668446</v>
      </c>
      <c r="I75" s="26">
        <f t="shared" si="11"/>
        <v>44201.847178647666</v>
      </c>
      <c r="J75" s="26">
        <f t="shared" si="11"/>
        <v>40385.725524312671</v>
      </c>
      <c r="K75" s="26">
        <f t="shared" si="15"/>
        <v>240206.8756923558</v>
      </c>
      <c r="L75" s="39">
        <v>400000</v>
      </c>
      <c r="M75" s="39">
        <f t="shared" si="12"/>
        <v>159793.1243076442</v>
      </c>
    </row>
    <row r="76" spans="5:13">
      <c r="E76" s="3">
        <v>74</v>
      </c>
      <c r="F76" s="26">
        <f t="shared" si="13"/>
        <v>1143.0753067967614</v>
      </c>
      <c r="G76" s="26">
        <f t="shared" si="10"/>
        <v>549.11604567345023</v>
      </c>
      <c r="H76" s="26">
        <f t="shared" si="14"/>
        <v>593.95926112331119</v>
      </c>
      <c r="I76" s="26">
        <f t="shared" si="11"/>
        <v>44750.963224321116</v>
      </c>
      <c r="J76" s="26">
        <f t="shared" si="11"/>
        <v>40979.68478543598</v>
      </c>
      <c r="K76" s="26">
        <f t="shared" si="15"/>
        <v>239614.27447568736</v>
      </c>
      <c r="L76" s="39">
        <v>400000</v>
      </c>
      <c r="M76" s="39">
        <f t="shared" si="12"/>
        <v>160385.72552431264</v>
      </c>
    </row>
    <row r="77" spans="5:13">
      <c r="E77" s="3">
        <v>75</v>
      </c>
      <c r="F77" s="26">
        <f t="shared" si="13"/>
        <v>1143.0753067967614</v>
      </c>
      <c r="G77" s="26">
        <f t="shared" si="10"/>
        <v>547.75488903337589</v>
      </c>
      <c r="H77" s="26">
        <f t="shared" si="14"/>
        <v>595.32041776338554</v>
      </c>
      <c r="I77" s="26">
        <f t="shared" si="11"/>
        <v>45298.718113354495</v>
      </c>
      <c r="J77" s="26">
        <f t="shared" si="11"/>
        <v>41575.005203199369</v>
      </c>
      <c r="K77" s="26">
        <f t="shared" si="15"/>
        <v>239020.31521456403</v>
      </c>
      <c r="L77" s="39">
        <v>400000</v>
      </c>
      <c r="M77" s="39">
        <f t="shared" si="12"/>
        <v>160979.68478543597</v>
      </c>
    </row>
    <row r="78" spans="5:13">
      <c r="E78" s="3">
        <v>76</v>
      </c>
      <c r="F78" s="26">
        <f t="shared" si="13"/>
        <v>1143.0753067967614</v>
      </c>
      <c r="G78" s="26">
        <f t="shared" si="10"/>
        <v>546.3906130760015</v>
      </c>
      <c r="H78" s="26">
        <f t="shared" si="14"/>
        <v>596.68469372075992</v>
      </c>
      <c r="I78" s="26">
        <f t="shared" si="11"/>
        <v>45845.108726430495</v>
      </c>
      <c r="J78" s="26">
        <f t="shared" si="11"/>
        <v>42171.689896920128</v>
      </c>
      <c r="K78" s="26">
        <f t="shared" si="15"/>
        <v>238424.99479680066</v>
      </c>
      <c r="L78" s="39">
        <v>400000</v>
      </c>
      <c r="M78" s="39">
        <f t="shared" si="12"/>
        <v>161575.00520319934</v>
      </c>
    </row>
    <row r="79" spans="5:13">
      <c r="E79" s="3">
        <v>77</v>
      </c>
      <c r="F79" s="26">
        <f t="shared" si="13"/>
        <v>1143.0753067967614</v>
      </c>
      <c r="G79" s="26">
        <f t="shared" si="10"/>
        <v>545.02321065289141</v>
      </c>
      <c r="H79" s="26">
        <f t="shared" si="14"/>
        <v>598.05209614387002</v>
      </c>
      <c r="I79" s="26">
        <f t="shared" si="11"/>
        <v>46390.131937083388</v>
      </c>
      <c r="J79" s="26">
        <f t="shared" si="11"/>
        <v>42769.741993063995</v>
      </c>
      <c r="K79" s="26">
        <f t="shared" si="15"/>
        <v>237828.31010307989</v>
      </c>
      <c r="L79" s="39">
        <v>400000</v>
      </c>
      <c r="M79" s="39">
        <f t="shared" si="12"/>
        <v>162171.68989692011</v>
      </c>
    </row>
    <row r="80" spans="5:13">
      <c r="E80" s="3">
        <v>78</v>
      </c>
      <c r="F80" s="26">
        <f t="shared" si="13"/>
        <v>1143.0753067967614</v>
      </c>
      <c r="G80" s="26">
        <f t="shared" si="10"/>
        <v>543.65267459922836</v>
      </c>
      <c r="H80" s="26">
        <f t="shared" si="14"/>
        <v>599.42263219753306</v>
      </c>
      <c r="I80" s="26">
        <f t="shared" si="11"/>
        <v>46933.784611682619</v>
      </c>
      <c r="J80" s="26">
        <f t="shared" si="11"/>
        <v>43369.164625261532</v>
      </c>
      <c r="K80" s="26">
        <f t="shared" si="15"/>
        <v>237230.25800693603</v>
      </c>
      <c r="L80" s="39">
        <v>400000</v>
      </c>
      <c r="M80" s="39">
        <f t="shared" si="12"/>
        <v>162769.74199306397</v>
      </c>
    </row>
    <row r="81" spans="5:13">
      <c r="E81" s="3">
        <v>79</v>
      </c>
      <c r="F81" s="26">
        <f t="shared" si="13"/>
        <v>1143.0753067967614</v>
      </c>
      <c r="G81" s="26">
        <f t="shared" si="10"/>
        <v>542.27899773377578</v>
      </c>
      <c r="H81" s="26">
        <f t="shared" si="14"/>
        <v>600.79630906298564</v>
      </c>
      <c r="I81" s="26">
        <f t="shared" si="11"/>
        <v>47476.063609416393</v>
      </c>
      <c r="J81" s="26">
        <f t="shared" si="11"/>
        <v>43969.960934324517</v>
      </c>
      <c r="K81" s="26">
        <f t="shared" si="15"/>
        <v>236630.8353747385</v>
      </c>
      <c r="L81" s="39">
        <v>400000</v>
      </c>
      <c r="M81" s="39">
        <f t="shared" si="12"/>
        <v>163369.1646252615</v>
      </c>
    </row>
    <row r="82" spans="5:13">
      <c r="E82" s="3">
        <v>80</v>
      </c>
      <c r="F82" s="26">
        <f t="shared" si="13"/>
        <v>1143.0753067967614</v>
      </c>
      <c r="G82" s="26">
        <f t="shared" si="10"/>
        <v>540.90217285883978</v>
      </c>
      <c r="H82" s="26">
        <f t="shared" si="14"/>
        <v>602.17313393792165</v>
      </c>
      <c r="I82" s="26">
        <f t="shared" si="11"/>
        <v>48016.965782275234</v>
      </c>
      <c r="J82" s="26">
        <f t="shared" si="11"/>
        <v>44572.134068262436</v>
      </c>
      <c r="K82" s="26">
        <f t="shared" si="15"/>
        <v>236030.03906567552</v>
      </c>
      <c r="L82" s="39">
        <v>400000</v>
      </c>
      <c r="M82" s="39">
        <f t="shared" si="12"/>
        <v>163969.96093432448</v>
      </c>
    </row>
    <row r="83" spans="5:13">
      <c r="E83" s="3">
        <v>81</v>
      </c>
      <c r="F83" s="26">
        <f t="shared" si="13"/>
        <v>1143.0753067967614</v>
      </c>
      <c r="G83" s="26">
        <f t="shared" si="10"/>
        <v>539.52219276023197</v>
      </c>
      <c r="H83" s="26">
        <f t="shared" si="14"/>
        <v>603.55311403652945</v>
      </c>
      <c r="I83" s="26">
        <f t="shared" ref="I83:J98" si="16">I82+G83</f>
        <v>48556.487975035467</v>
      </c>
      <c r="J83" s="26">
        <f t="shared" si="16"/>
        <v>45175.687182298963</v>
      </c>
      <c r="K83" s="26">
        <f t="shared" si="15"/>
        <v>235427.86593173759</v>
      </c>
      <c r="L83" s="39">
        <v>400000</v>
      </c>
      <c r="M83" s="39">
        <f t="shared" si="12"/>
        <v>164572.13406826241</v>
      </c>
    </row>
    <row r="84" spans="5:13">
      <c r="E84" s="3">
        <v>82</v>
      </c>
      <c r="F84" s="26">
        <f t="shared" si="13"/>
        <v>1143.0753067967614</v>
      </c>
      <c r="G84" s="26">
        <f t="shared" si="10"/>
        <v>538.13905020723155</v>
      </c>
      <c r="H84" s="26">
        <f t="shared" si="14"/>
        <v>604.93625658952988</v>
      </c>
      <c r="I84" s="26">
        <f t="shared" si="16"/>
        <v>49094.627025242698</v>
      </c>
      <c r="J84" s="26">
        <f t="shared" si="16"/>
        <v>45780.623438888491</v>
      </c>
      <c r="K84" s="26">
        <f t="shared" si="15"/>
        <v>234824.31281770105</v>
      </c>
      <c r="L84" s="39">
        <v>400000</v>
      </c>
      <c r="M84" s="39">
        <f t="shared" si="12"/>
        <v>165175.68718229895</v>
      </c>
    </row>
    <row r="85" spans="5:13">
      <c r="E85" s="3">
        <v>83</v>
      </c>
      <c r="F85" s="26">
        <f t="shared" si="13"/>
        <v>1143.0753067967614</v>
      </c>
      <c r="G85" s="26">
        <f t="shared" si="10"/>
        <v>536.75273795254725</v>
      </c>
      <c r="H85" s="26">
        <f t="shared" si="14"/>
        <v>606.32256884421417</v>
      </c>
      <c r="I85" s="26">
        <f t="shared" si="16"/>
        <v>49631.379763195248</v>
      </c>
      <c r="J85" s="26">
        <f t="shared" si="16"/>
        <v>46386.946007732702</v>
      </c>
      <c r="K85" s="26">
        <f t="shared" si="15"/>
        <v>234219.37656111151</v>
      </c>
      <c r="L85" s="39">
        <v>400000</v>
      </c>
      <c r="M85" s="39">
        <f t="shared" si="12"/>
        <v>165780.62343888849</v>
      </c>
    </row>
    <row r="86" spans="5:13">
      <c r="E86" s="3">
        <v>84</v>
      </c>
      <c r="F86" s="26">
        <f t="shared" si="13"/>
        <v>1143.0753067967614</v>
      </c>
      <c r="G86" s="26">
        <f t="shared" si="10"/>
        <v>535.3632487322792</v>
      </c>
      <c r="H86" s="26">
        <f t="shared" si="14"/>
        <v>607.71205806448222</v>
      </c>
      <c r="I86" s="26">
        <f t="shared" si="16"/>
        <v>50166.743011927523</v>
      </c>
      <c r="J86" s="26">
        <f t="shared" si="16"/>
        <v>46994.658065797186</v>
      </c>
      <c r="K86" s="26">
        <f t="shared" si="15"/>
        <v>233613.05399226729</v>
      </c>
      <c r="L86" s="39">
        <v>400000</v>
      </c>
      <c r="M86" s="39">
        <f t="shared" si="12"/>
        <v>166386.94600773271</v>
      </c>
    </row>
    <row r="87" spans="5:13">
      <c r="E87" s="3">
        <v>85</v>
      </c>
      <c r="F87" s="26">
        <f t="shared" si="13"/>
        <v>1143.0753067967614</v>
      </c>
      <c r="G87" s="26">
        <f t="shared" si="10"/>
        <v>533.97057526588151</v>
      </c>
      <c r="H87" s="26">
        <f t="shared" si="14"/>
        <v>609.10473153087992</v>
      </c>
      <c r="I87" s="26">
        <f t="shared" si="16"/>
        <v>50700.713587193408</v>
      </c>
      <c r="J87" s="26">
        <f t="shared" si="16"/>
        <v>47603.762797328069</v>
      </c>
      <c r="K87" s="26">
        <f t="shared" si="15"/>
        <v>233005.34193420282</v>
      </c>
      <c r="L87" s="39">
        <v>400000</v>
      </c>
      <c r="M87" s="39">
        <f t="shared" si="12"/>
        <v>166994.65806579718</v>
      </c>
    </row>
    <row r="88" spans="5:13">
      <c r="E88" s="3">
        <v>86</v>
      </c>
      <c r="F88" s="26">
        <f t="shared" si="13"/>
        <v>1143.0753067967614</v>
      </c>
      <c r="G88" s="26">
        <f t="shared" si="10"/>
        <v>532.57471025612324</v>
      </c>
      <c r="H88" s="26">
        <f t="shared" si="14"/>
        <v>610.50059654063818</v>
      </c>
      <c r="I88" s="26">
        <f t="shared" si="16"/>
        <v>51233.28829744953</v>
      </c>
      <c r="J88" s="26">
        <f t="shared" si="16"/>
        <v>48214.263393868707</v>
      </c>
      <c r="K88" s="26">
        <f t="shared" si="15"/>
        <v>232396.23720267194</v>
      </c>
      <c r="L88" s="39">
        <v>400000</v>
      </c>
      <c r="M88" s="39">
        <f t="shared" si="12"/>
        <v>167603.76279732806</v>
      </c>
    </row>
    <row r="89" spans="5:13">
      <c r="E89" s="3">
        <v>87</v>
      </c>
      <c r="F89" s="26">
        <f t="shared" si="13"/>
        <v>1143.0753067967614</v>
      </c>
      <c r="G89" s="26">
        <f t="shared" si="10"/>
        <v>531.17564638905094</v>
      </c>
      <c r="H89" s="26">
        <f t="shared" si="14"/>
        <v>611.89966040771048</v>
      </c>
      <c r="I89" s="26">
        <f t="shared" si="16"/>
        <v>51764.463943838578</v>
      </c>
      <c r="J89" s="26">
        <f t="shared" si="16"/>
        <v>48826.163054276418</v>
      </c>
      <c r="K89" s="26">
        <f t="shared" si="15"/>
        <v>231785.73660613131</v>
      </c>
      <c r="L89" s="39">
        <v>400000</v>
      </c>
      <c r="M89" s="39">
        <f t="shared" si="12"/>
        <v>168214.26339386869</v>
      </c>
    </row>
    <row r="90" spans="5:13">
      <c r="E90" s="3">
        <v>88</v>
      </c>
      <c r="F90" s="26">
        <f t="shared" si="13"/>
        <v>1143.0753067967614</v>
      </c>
      <c r="G90" s="26">
        <f t="shared" si="10"/>
        <v>529.77337633394995</v>
      </c>
      <c r="H90" s="26">
        <f t="shared" si="14"/>
        <v>613.30193046281147</v>
      </c>
      <c r="I90" s="26">
        <f t="shared" si="16"/>
        <v>52294.237320172528</v>
      </c>
      <c r="J90" s="26">
        <f t="shared" si="16"/>
        <v>49439.464984739228</v>
      </c>
      <c r="K90" s="26">
        <f t="shared" si="15"/>
        <v>231173.8369457236</v>
      </c>
      <c r="L90" s="39">
        <v>400000</v>
      </c>
      <c r="M90" s="39">
        <f t="shared" si="12"/>
        <v>168826.1630542764</v>
      </c>
    </row>
    <row r="91" spans="5:13">
      <c r="E91" s="3">
        <v>89</v>
      </c>
      <c r="F91" s="26">
        <f t="shared" si="13"/>
        <v>1143.0753067967614</v>
      </c>
      <c r="G91" s="26">
        <f t="shared" si="10"/>
        <v>528.3678927433059</v>
      </c>
      <c r="H91" s="26">
        <f t="shared" si="14"/>
        <v>614.70741405345552</v>
      </c>
      <c r="I91" s="26">
        <f t="shared" si="16"/>
        <v>52822.605212915834</v>
      </c>
      <c r="J91" s="26">
        <f t="shared" si="16"/>
        <v>50054.172398792682</v>
      </c>
      <c r="K91" s="26">
        <f t="shared" si="15"/>
        <v>230560.53501526077</v>
      </c>
      <c r="L91" s="39">
        <v>400000</v>
      </c>
      <c r="M91" s="39">
        <f t="shared" si="12"/>
        <v>169439.46498473923</v>
      </c>
    </row>
    <row r="92" spans="5:13">
      <c r="E92" s="3">
        <v>90</v>
      </c>
      <c r="F92" s="26">
        <f t="shared" si="13"/>
        <v>1143.0753067967614</v>
      </c>
      <c r="G92" s="26">
        <f t="shared" si="10"/>
        <v>526.95918825276669</v>
      </c>
      <c r="H92" s="26">
        <f t="shared" si="14"/>
        <v>616.11611854399473</v>
      </c>
      <c r="I92" s="26">
        <f t="shared" si="16"/>
        <v>53349.564401168602</v>
      </c>
      <c r="J92" s="26">
        <f t="shared" si="16"/>
        <v>50670.288517336674</v>
      </c>
      <c r="K92" s="26">
        <f t="shared" si="15"/>
        <v>229945.8276012073</v>
      </c>
      <c r="L92" s="39">
        <v>400000</v>
      </c>
      <c r="M92" s="39">
        <f t="shared" si="12"/>
        <v>170054.1723987927</v>
      </c>
    </row>
    <row r="93" spans="5:13">
      <c r="E93" s="3">
        <v>91</v>
      </c>
      <c r="F93" s="26">
        <f t="shared" si="13"/>
        <v>1143.0753067967614</v>
      </c>
      <c r="G93" s="26">
        <f t="shared" si="10"/>
        <v>525.54725548110343</v>
      </c>
      <c r="H93" s="26">
        <f t="shared" si="14"/>
        <v>617.52805131565799</v>
      </c>
      <c r="I93" s="26">
        <f t="shared" si="16"/>
        <v>53875.111656649708</v>
      </c>
      <c r="J93" s="26">
        <f t="shared" si="16"/>
        <v>51287.816568652335</v>
      </c>
      <c r="K93" s="26">
        <f t="shared" si="15"/>
        <v>229329.71148266332</v>
      </c>
      <c r="L93" s="39">
        <v>400000</v>
      </c>
      <c r="M93" s="39">
        <f t="shared" si="12"/>
        <v>170670.28851733668</v>
      </c>
    </row>
    <row r="94" spans="5:13">
      <c r="E94" s="3">
        <v>92</v>
      </c>
      <c r="F94" s="26">
        <f t="shared" si="13"/>
        <v>1143.0753067967614</v>
      </c>
      <c r="G94" s="26">
        <f t="shared" si="10"/>
        <v>524.13208703017176</v>
      </c>
      <c r="H94" s="26">
        <f t="shared" si="14"/>
        <v>618.94321976658966</v>
      </c>
      <c r="I94" s="26">
        <f t="shared" si="16"/>
        <v>54399.243743679879</v>
      </c>
      <c r="J94" s="26">
        <f t="shared" si="16"/>
        <v>51906.759788418924</v>
      </c>
      <c r="K94" s="26">
        <f t="shared" si="15"/>
        <v>228712.18343134766</v>
      </c>
      <c r="L94" s="39">
        <v>400000</v>
      </c>
      <c r="M94" s="39">
        <f t="shared" si="12"/>
        <v>171287.81656865234</v>
      </c>
    </row>
    <row r="95" spans="5:13">
      <c r="E95" s="3">
        <v>93</v>
      </c>
      <c r="F95" s="26">
        <f t="shared" si="13"/>
        <v>1143.0753067967614</v>
      </c>
      <c r="G95" s="26">
        <f t="shared" si="10"/>
        <v>522.71367548487331</v>
      </c>
      <c r="H95" s="26">
        <f t="shared" si="14"/>
        <v>620.36163131188812</v>
      </c>
      <c r="I95" s="26">
        <f t="shared" si="16"/>
        <v>54921.957419164755</v>
      </c>
      <c r="J95" s="26">
        <f t="shared" si="16"/>
        <v>52527.121419730815</v>
      </c>
      <c r="K95" s="26">
        <f t="shared" si="15"/>
        <v>228093.24021158105</v>
      </c>
      <c r="L95" s="39">
        <v>400000</v>
      </c>
      <c r="M95" s="39">
        <f t="shared" si="12"/>
        <v>171906.75978841895</v>
      </c>
    </row>
    <row r="96" spans="5:13">
      <c r="E96" s="3">
        <v>94</v>
      </c>
      <c r="F96" s="26">
        <f t="shared" si="13"/>
        <v>1143.0753067967614</v>
      </c>
      <c r="G96" s="26">
        <f t="shared" si="10"/>
        <v>521.29201341311682</v>
      </c>
      <c r="H96" s="26">
        <f t="shared" si="14"/>
        <v>621.7832933836446</v>
      </c>
      <c r="I96" s="26">
        <f t="shared" si="16"/>
        <v>55443.249432577875</v>
      </c>
      <c r="J96" s="26">
        <f t="shared" si="16"/>
        <v>53148.904713114462</v>
      </c>
      <c r="K96" s="26">
        <f t="shared" si="15"/>
        <v>227472.87858026917</v>
      </c>
      <c r="L96" s="39">
        <v>400000</v>
      </c>
      <c r="M96" s="39">
        <f t="shared" si="12"/>
        <v>172527.12141973083</v>
      </c>
    </row>
    <row r="97" spans="5:13">
      <c r="E97" s="3">
        <v>95</v>
      </c>
      <c r="F97" s="26">
        <f t="shared" si="13"/>
        <v>1143.0753067967614</v>
      </c>
      <c r="G97" s="26">
        <f t="shared" si="10"/>
        <v>519.8670933657794</v>
      </c>
      <c r="H97" s="26">
        <f t="shared" si="14"/>
        <v>623.20821343098203</v>
      </c>
      <c r="I97" s="26">
        <f t="shared" si="16"/>
        <v>55963.116525943653</v>
      </c>
      <c r="J97" s="26">
        <f t="shared" si="16"/>
        <v>53772.112926545444</v>
      </c>
      <c r="K97" s="26">
        <f t="shared" si="15"/>
        <v>226851.09528688554</v>
      </c>
      <c r="L97" s="39">
        <v>400000</v>
      </c>
      <c r="M97" s="39">
        <f t="shared" si="12"/>
        <v>173148.90471311446</v>
      </c>
    </row>
    <row r="98" spans="5:13">
      <c r="E98" s="3">
        <v>96</v>
      </c>
      <c r="F98" s="26">
        <f t="shared" si="13"/>
        <v>1143.0753067967614</v>
      </c>
      <c r="G98" s="26">
        <f t="shared" si="10"/>
        <v>518.43890787666669</v>
      </c>
      <c r="H98" s="26">
        <f t="shared" si="14"/>
        <v>624.63639892009473</v>
      </c>
      <c r="I98" s="26">
        <f t="shared" si="16"/>
        <v>56481.555433820322</v>
      </c>
      <c r="J98" s="26">
        <f t="shared" si="16"/>
        <v>54396.749325465542</v>
      </c>
      <c r="K98" s="26">
        <f t="shared" si="15"/>
        <v>226227.88707345456</v>
      </c>
      <c r="L98" s="39">
        <v>400000</v>
      </c>
      <c r="M98" s="39">
        <f t="shared" si="12"/>
        <v>173772.11292654544</v>
      </c>
    </row>
    <row r="99" spans="5:13">
      <c r="E99" s="3">
        <v>97</v>
      </c>
      <c r="F99" s="26">
        <f t="shared" si="13"/>
        <v>1143.0753067967614</v>
      </c>
      <c r="G99" s="26">
        <f t="shared" si="10"/>
        <v>517.00744946247482</v>
      </c>
      <c r="H99" s="26">
        <f t="shared" si="14"/>
        <v>626.0678573342866</v>
      </c>
      <c r="I99" s="26">
        <f t="shared" ref="I99:J114" si="17">I98+G99</f>
        <v>56998.562883282793</v>
      </c>
      <c r="J99" s="26">
        <f t="shared" si="17"/>
        <v>55022.81718279983</v>
      </c>
      <c r="K99" s="26">
        <f t="shared" si="15"/>
        <v>225603.25067453447</v>
      </c>
      <c r="L99" s="39">
        <v>400000</v>
      </c>
      <c r="M99" s="39">
        <f t="shared" si="12"/>
        <v>174396.74932546553</v>
      </c>
    </row>
    <row r="100" spans="5:13">
      <c r="E100" s="3">
        <v>98</v>
      </c>
      <c r="F100" s="26">
        <f t="shared" si="13"/>
        <v>1143.0753067967614</v>
      </c>
      <c r="G100" s="26">
        <f t="shared" si="10"/>
        <v>515.57271062275049</v>
      </c>
      <c r="H100" s="26">
        <f t="shared" si="14"/>
        <v>627.50259617401093</v>
      </c>
      <c r="I100" s="26">
        <f t="shared" si="17"/>
        <v>57514.135593905543</v>
      </c>
      <c r="J100" s="26">
        <f t="shared" si="17"/>
        <v>55650.319778973841</v>
      </c>
      <c r="K100" s="26">
        <f t="shared" si="15"/>
        <v>224977.1828172002</v>
      </c>
      <c r="L100" s="39">
        <v>400000</v>
      </c>
      <c r="M100" s="39">
        <f t="shared" si="12"/>
        <v>175022.8171827998</v>
      </c>
    </row>
    <row r="101" spans="5:13">
      <c r="E101" s="3">
        <v>99</v>
      </c>
      <c r="F101" s="26">
        <f t="shared" si="13"/>
        <v>1143.0753067967614</v>
      </c>
      <c r="G101" s="26">
        <f t="shared" si="10"/>
        <v>514.13468383985162</v>
      </c>
      <c r="H101" s="26">
        <f t="shared" si="14"/>
        <v>628.94062295690981</v>
      </c>
      <c r="I101" s="26">
        <f t="shared" si="17"/>
        <v>58028.270277745396</v>
      </c>
      <c r="J101" s="26">
        <f t="shared" si="17"/>
        <v>56279.260401930747</v>
      </c>
      <c r="K101" s="26">
        <f t="shared" si="15"/>
        <v>224349.68022102618</v>
      </c>
      <c r="L101" s="39">
        <v>400000</v>
      </c>
      <c r="M101" s="39">
        <f t="shared" si="12"/>
        <v>175650.31977897382</v>
      </c>
    </row>
    <row r="102" spans="5:13">
      <c r="E102" s="3">
        <v>100</v>
      </c>
      <c r="F102" s="26">
        <f t="shared" si="13"/>
        <v>1143.0753067967614</v>
      </c>
      <c r="G102" s="26">
        <f t="shared" si="10"/>
        <v>512.69336157890882</v>
      </c>
      <c r="H102" s="26">
        <f t="shared" si="14"/>
        <v>630.3819452178526</v>
      </c>
      <c r="I102" s="26">
        <f t="shared" si="17"/>
        <v>58540.963639324305</v>
      </c>
      <c r="J102" s="26">
        <f t="shared" si="17"/>
        <v>56909.642347148598</v>
      </c>
      <c r="K102" s="26">
        <f t="shared" si="15"/>
        <v>223720.73959806928</v>
      </c>
      <c r="L102" s="39">
        <v>400000</v>
      </c>
      <c r="M102" s="39">
        <f t="shared" si="12"/>
        <v>176279.26040193072</v>
      </c>
    </row>
    <row r="103" spans="5:13">
      <c r="E103" s="3">
        <v>101</v>
      </c>
      <c r="F103" s="26">
        <f t="shared" si="13"/>
        <v>1143.0753067967614</v>
      </c>
      <c r="G103" s="26">
        <f t="shared" si="10"/>
        <v>511.24873628778454</v>
      </c>
      <c r="H103" s="26">
        <f t="shared" si="14"/>
        <v>631.82657050897683</v>
      </c>
      <c r="I103" s="26">
        <f t="shared" si="17"/>
        <v>59052.212375612093</v>
      </c>
      <c r="J103" s="26">
        <f t="shared" si="17"/>
        <v>57541.468917657578</v>
      </c>
      <c r="K103" s="26">
        <f t="shared" si="15"/>
        <v>223090.35765285144</v>
      </c>
      <c r="L103" s="39">
        <v>400000</v>
      </c>
      <c r="M103" s="39">
        <f t="shared" si="12"/>
        <v>176909.64234714856</v>
      </c>
    </row>
    <row r="104" spans="5:13">
      <c r="E104" s="3">
        <v>102</v>
      </c>
      <c r="F104" s="26">
        <f t="shared" si="13"/>
        <v>1143.0753067967614</v>
      </c>
      <c r="G104" s="26">
        <f t="shared" si="10"/>
        <v>509.80080039703483</v>
      </c>
      <c r="H104" s="26">
        <f t="shared" si="14"/>
        <v>633.27450639972653</v>
      </c>
      <c r="I104" s="26">
        <f t="shared" si="17"/>
        <v>59562.013176009124</v>
      </c>
      <c r="J104" s="26">
        <f t="shared" si="17"/>
        <v>58174.743424057306</v>
      </c>
      <c r="K104" s="26">
        <f t="shared" si="15"/>
        <v>222458.53108234247</v>
      </c>
      <c r="L104" s="39">
        <v>400000</v>
      </c>
      <c r="M104" s="39">
        <f t="shared" si="12"/>
        <v>177541.46891765753</v>
      </c>
    </row>
    <row r="105" spans="5:13">
      <c r="E105" s="3">
        <v>103</v>
      </c>
      <c r="F105" s="26">
        <f t="shared" si="13"/>
        <v>1143.0753067967614</v>
      </c>
      <c r="G105" s="26">
        <f t="shared" si="10"/>
        <v>508.34954631986875</v>
      </c>
      <c r="H105" s="26">
        <f t="shared" si="14"/>
        <v>634.72576047689267</v>
      </c>
      <c r="I105" s="26">
        <f t="shared" si="17"/>
        <v>60070.362722328995</v>
      </c>
      <c r="J105" s="26">
        <f t="shared" si="17"/>
        <v>58809.469184534195</v>
      </c>
      <c r="K105" s="26">
        <f t="shared" si="15"/>
        <v>221825.25657594274</v>
      </c>
      <c r="L105" s="39">
        <v>400000</v>
      </c>
      <c r="M105" s="39">
        <f t="shared" si="12"/>
        <v>178174.74342405726</v>
      </c>
    </row>
    <row r="106" spans="5:13">
      <c r="E106" s="3">
        <v>104</v>
      </c>
      <c r="F106" s="26">
        <f t="shared" si="13"/>
        <v>1143.0753067967614</v>
      </c>
      <c r="G106" s="26">
        <f t="shared" si="10"/>
        <v>506.8949664521092</v>
      </c>
      <c r="H106" s="26">
        <f t="shared" si="14"/>
        <v>636.18034034465222</v>
      </c>
      <c r="I106" s="26">
        <f t="shared" si="17"/>
        <v>60577.257688781101</v>
      </c>
      <c r="J106" s="26">
        <f t="shared" si="17"/>
        <v>59445.649524878849</v>
      </c>
      <c r="K106" s="26">
        <f t="shared" si="15"/>
        <v>221190.53081546584</v>
      </c>
      <c r="L106" s="39">
        <v>400000</v>
      </c>
      <c r="M106" s="39">
        <f t="shared" si="12"/>
        <v>178809.46918453416</v>
      </c>
    </row>
    <row r="107" spans="5:13">
      <c r="E107" s="3">
        <v>105</v>
      </c>
      <c r="F107" s="26">
        <f t="shared" si="13"/>
        <v>1143.0753067967614</v>
      </c>
      <c r="G107" s="26">
        <f t="shared" si="10"/>
        <v>505.43705317215273</v>
      </c>
      <c r="H107" s="26">
        <f t="shared" si="14"/>
        <v>637.63825362460875</v>
      </c>
      <c r="I107" s="26">
        <f t="shared" si="17"/>
        <v>61082.694741953252</v>
      </c>
      <c r="J107" s="26">
        <f t="shared" si="17"/>
        <v>60083.287778503458</v>
      </c>
      <c r="K107" s="26">
        <f t="shared" si="15"/>
        <v>220554.3504751212</v>
      </c>
      <c r="L107" s="39">
        <v>400000</v>
      </c>
      <c r="M107" s="39">
        <f t="shared" si="12"/>
        <v>179445.6495248788</v>
      </c>
    </row>
    <row r="108" spans="5:13">
      <c r="E108" s="3">
        <v>106</v>
      </c>
      <c r="F108" s="26">
        <f t="shared" si="13"/>
        <v>1143.0753067967614</v>
      </c>
      <c r="G108" s="26">
        <f t="shared" si="10"/>
        <v>503.97579884092971</v>
      </c>
      <c r="H108" s="26">
        <f t="shared" si="14"/>
        <v>639.09950795583177</v>
      </c>
      <c r="I108" s="26">
        <f t="shared" si="17"/>
        <v>61586.670540794184</v>
      </c>
      <c r="J108" s="26">
        <f t="shared" si="17"/>
        <v>60722.387286459292</v>
      </c>
      <c r="K108" s="26">
        <f t="shared" si="15"/>
        <v>219916.71222149659</v>
      </c>
      <c r="L108" s="39">
        <v>400000</v>
      </c>
      <c r="M108" s="39">
        <f t="shared" si="12"/>
        <v>180083.28777850341</v>
      </c>
    </row>
    <row r="109" spans="5:13">
      <c r="E109" s="3">
        <v>107</v>
      </c>
      <c r="F109" s="26">
        <f t="shared" si="13"/>
        <v>1143.0753067967614</v>
      </c>
      <c r="G109" s="26">
        <f t="shared" si="10"/>
        <v>502.51119580186423</v>
      </c>
      <c r="H109" s="26">
        <f t="shared" si="14"/>
        <v>640.56411099489719</v>
      </c>
      <c r="I109" s="26">
        <f t="shared" si="17"/>
        <v>62089.181736596045</v>
      </c>
      <c r="J109" s="26">
        <f t="shared" si="17"/>
        <v>61362.951397454191</v>
      </c>
      <c r="K109" s="26">
        <f t="shared" si="15"/>
        <v>219277.61271354076</v>
      </c>
      <c r="L109" s="39">
        <v>400000</v>
      </c>
      <c r="M109" s="39">
        <f t="shared" si="12"/>
        <v>180722.38728645924</v>
      </c>
    </row>
    <row r="110" spans="5:13">
      <c r="E110" s="3">
        <v>108</v>
      </c>
      <c r="F110" s="26">
        <f t="shared" si="13"/>
        <v>1143.0753067967614</v>
      </c>
      <c r="G110" s="26">
        <f t="shared" si="10"/>
        <v>501.04323638083429</v>
      </c>
      <c r="H110" s="26">
        <f t="shared" si="14"/>
        <v>642.03207041592714</v>
      </c>
      <c r="I110" s="26">
        <f t="shared" si="17"/>
        <v>62590.224972976881</v>
      </c>
      <c r="J110" s="26">
        <f t="shared" si="17"/>
        <v>62004.983467870115</v>
      </c>
      <c r="K110" s="26">
        <f t="shared" si="15"/>
        <v>218637.04860254587</v>
      </c>
      <c r="L110" s="39">
        <v>400000</v>
      </c>
      <c r="M110" s="39">
        <f t="shared" si="12"/>
        <v>181362.95139745413</v>
      </c>
    </row>
    <row r="111" spans="5:13">
      <c r="E111" s="3">
        <v>109</v>
      </c>
      <c r="F111" s="26">
        <f t="shared" si="13"/>
        <v>1143.0753067967614</v>
      </c>
      <c r="G111" s="26">
        <f t="shared" si="10"/>
        <v>499.57191288613109</v>
      </c>
      <c r="H111" s="26">
        <f t="shared" si="14"/>
        <v>643.50339391063039</v>
      </c>
      <c r="I111" s="26">
        <f t="shared" si="17"/>
        <v>63089.796885863012</v>
      </c>
      <c r="J111" s="26">
        <f t="shared" si="17"/>
        <v>62648.486861780744</v>
      </c>
      <c r="K111" s="26">
        <f t="shared" si="15"/>
        <v>217995.01653212993</v>
      </c>
      <c r="L111" s="39">
        <v>400000</v>
      </c>
      <c r="M111" s="39">
        <f t="shared" si="12"/>
        <v>182004.98346787007</v>
      </c>
    </row>
    <row r="112" spans="5:13">
      <c r="E112" s="3">
        <v>110</v>
      </c>
      <c r="F112" s="26">
        <f t="shared" si="13"/>
        <v>1143.0753067967614</v>
      </c>
      <c r="G112" s="26">
        <f t="shared" si="10"/>
        <v>498.09721760841927</v>
      </c>
      <c r="H112" s="26">
        <f t="shared" si="14"/>
        <v>644.97808918834221</v>
      </c>
      <c r="I112" s="26">
        <f t="shared" si="17"/>
        <v>63587.89410347143</v>
      </c>
      <c r="J112" s="26">
        <f t="shared" si="17"/>
        <v>63293.464950969086</v>
      </c>
      <c r="K112" s="26">
        <f t="shared" si="15"/>
        <v>217351.51313821931</v>
      </c>
      <c r="L112" s="39">
        <v>400000</v>
      </c>
      <c r="M112" s="39">
        <f t="shared" si="12"/>
        <v>182648.48686178069</v>
      </c>
    </row>
    <row r="113" spans="5:13">
      <c r="E113" s="3">
        <v>111</v>
      </c>
      <c r="F113" s="26">
        <f t="shared" si="13"/>
        <v>1143.0753067967614</v>
      </c>
      <c r="G113" s="26">
        <f t="shared" si="10"/>
        <v>496.61914282069597</v>
      </c>
      <c r="H113" s="26">
        <f t="shared" si="14"/>
        <v>646.45616397606545</v>
      </c>
      <c r="I113" s="26">
        <f t="shared" si="17"/>
        <v>64084.513246292125</v>
      </c>
      <c r="J113" s="26">
        <f t="shared" si="17"/>
        <v>63939.921114945151</v>
      </c>
      <c r="K113" s="26">
        <f t="shared" si="15"/>
        <v>216706.53504903096</v>
      </c>
      <c r="L113" s="39">
        <v>400000</v>
      </c>
      <c r="M113" s="39">
        <f t="shared" si="12"/>
        <v>183293.46495096904</v>
      </c>
    </row>
    <row r="114" spans="5:13">
      <c r="E114" s="3">
        <v>112</v>
      </c>
      <c r="F114" s="26">
        <f t="shared" si="13"/>
        <v>1143.0753067967614</v>
      </c>
      <c r="G114" s="26">
        <f t="shared" si="10"/>
        <v>495.1376807782508</v>
      </c>
      <c r="H114" s="26">
        <f t="shared" si="14"/>
        <v>647.93762601851063</v>
      </c>
      <c r="I114" s="26">
        <f t="shared" si="17"/>
        <v>64579.650927070375</v>
      </c>
      <c r="J114" s="26">
        <f t="shared" si="17"/>
        <v>64587.85874096366</v>
      </c>
      <c r="K114" s="26">
        <f t="shared" si="15"/>
        <v>216060.07888505489</v>
      </c>
      <c r="L114" s="39">
        <v>400000</v>
      </c>
      <c r="M114" s="39">
        <f t="shared" si="12"/>
        <v>183939.92111494511</v>
      </c>
    </row>
    <row r="115" spans="5:13">
      <c r="E115" s="3">
        <v>113</v>
      </c>
      <c r="F115" s="26">
        <f t="shared" si="13"/>
        <v>1143.0753067967614</v>
      </c>
      <c r="G115" s="26">
        <f t="shared" si="10"/>
        <v>493.65282371862503</v>
      </c>
      <c r="H115" s="26">
        <f t="shared" si="14"/>
        <v>649.42248307813634</v>
      </c>
      <c r="I115" s="26">
        <f t="shared" ref="I115:J130" si="18">I114+G115</f>
        <v>65073.303750789004</v>
      </c>
      <c r="J115" s="26">
        <f t="shared" si="18"/>
        <v>65237.281224041799</v>
      </c>
      <c r="K115" s="26">
        <f t="shared" si="15"/>
        <v>215412.14125903638</v>
      </c>
      <c r="L115" s="39">
        <v>400000</v>
      </c>
      <c r="M115" s="39">
        <f t="shared" si="12"/>
        <v>184587.85874096362</v>
      </c>
    </row>
    <row r="116" spans="5:13">
      <c r="E116" s="3">
        <v>114</v>
      </c>
      <c r="F116" s="26">
        <f t="shared" si="13"/>
        <v>1143.0753067967614</v>
      </c>
      <c r="G116" s="26">
        <f t="shared" si="10"/>
        <v>492.16456386157097</v>
      </c>
      <c r="H116" s="26">
        <f t="shared" si="14"/>
        <v>650.91074293519046</v>
      </c>
      <c r="I116" s="26">
        <f t="shared" si="18"/>
        <v>65565.46831465057</v>
      </c>
      <c r="J116" s="26">
        <f t="shared" si="18"/>
        <v>65888.191966976985</v>
      </c>
      <c r="K116" s="26">
        <f t="shared" si="15"/>
        <v>214762.71877595823</v>
      </c>
      <c r="L116" s="39">
        <v>400000</v>
      </c>
      <c r="M116" s="39">
        <f t="shared" si="12"/>
        <v>185237.28122404177</v>
      </c>
    </row>
    <row r="117" spans="5:13">
      <c r="E117" s="3">
        <v>115</v>
      </c>
      <c r="F117" s="26">
        <f t="shared" si="13"/>
        <v>1143.0753067967614</v>
      </c>
      <c r="G117" s="26">
        <f t="shared" si="10"/>
        <v>490.67289340901112</v>
      </c>
      <c r="H117" s="26">
        <f t="shared" si="14"/>
        <v>652.40241338775036</v>
      </c>
      <c r="I117" s="26">
        <f t="shared" si="18"/>
        <v>66056.141208059576</v>
      </c>
      <c r="J117" s="26">
        <f t="shared" si="18"/>
        <v>66540.594380364739</v>
      </c>
      <c r="K117" s="26">
        <f t="shared" si="15"/>
        <v>214111.80803302303</v>
      </c>
      <c r="L117" s="39">
        <v>400000</v>
      </c>
      <c r="M117" s="39">
        <f t="shared" si="12"/>
        <v>185888.19196697697</v>
      </c>
    </row>
    <row r="118" spans="5:13">
      <c r="E118" s="3">
        <v>116</v>
      </c>
      <c r="F118" s="26">
        <f t="shared" si="13"/>
        <v>1143.0753067967614</v>
      </c>
      <c r="G118" s="26">
        <f t="shared" si="10"/>
        <v>489.17780454499751</v>
      </c>
      <c r="H118" s="26">
        <f t="shared" si="14"/>
        <v>653.89750225176385</v>
      </c>
      <c r="I118" s="26">
        <f t="shared" si="18"/>
        <v>66545.319012604581</v>
      </c>
      <c r="J118" s="26">
        <f t="shared" si="18"/>
        <v>67194.491882616509</v>
      </c>
      <c r="K118" s="26">
        <f t="shared" si="15"/>
        <v>213459.40561963528</v>
      </c>
      <c r="L118" s="39">
        <v>400000</v>
      </c>
      <c r="M118" s="39">
        <f t="shared" si="12"/>
        <v>186540.59438036472</v>
      </c>
    </row>
    <row r="119" spans="5:13">
      <c r="E119" s="3">
        <v>117</v>
      </c>
      <c r="F119" s="26">
        <f t="shared" si="13"/>
        <v>1143.0753067967614</v>
      </c>
      <c r="G119" s="26">
        <f t="shared" si="10"/>
        <v>487.67928943567057</v>
      </c>
      <c r="H119" s="26">
        <f t="shared" si="14"/>
        <v>655.3960173610908</v>
      </c>
      <c r="I119" s="26">
        <f t="shared" si="18"/>
        <v>67032.998302040258</v>
      </c>
      <c r="J119" s="26">
        <f t="shared" si="18"/>
        <v>67849.887899977606</v>
      </c>
      <c r="K119" s="26">
        <f t="shared" si="15"/>
        <v>212805.50811738352</v>
      </c>
      <c r="L119" s="39">
        <v>400000</v>
      </c>
      <c r="M119" s="39">
        <f t="shared" si="12"/>
        <v>187194.49188261648</v>
      </c>
    </row>
    <row r="120" spans="5:13">
      <c r="E120" s="3">
        <v>118</v>
      </c>
      <c r="F120" s="26">
        <f t="shared" si="13"/>
        <v>1143.0753067967614</v>
      </c>
      <c r="G120" s="26">
        <f t="shared" si="10"/>
        <v>486.17734022921809</v>
      </c>
      <c r="H120" s="26">
        <f t="shared" si="14"/>
        <v>656.89796656754334</v>
      </c>
      <c r="I120" s="26">
        <f t="shared" si="18"/>
        <v>67519.175642269474</v>
      </c>
      <c r="J120" s="26">
        <f t="shared" si="18"/>
        <v>68506.785866545149</v>
      </c>
      <c r="K120" s="26">
        <f t="shared" si="15"/>
        <v>212150.11210002244</v>
      </c>
      <c r="L120" s="39">
        <v>400000</v>
      </c>
      <c r="M120" s="39">
        <f t="shared" si="12"/>
        <v>187849.88789997756</v>
      </c>
    </row>
    <row r="121" spans="5:13">
      <c r="E121" s="3">
        <v>119</v>
      </c>
      <c r="F121" s="26">
        <f t="shared" si="13"/>
        <v>1143.0753067967614</v>
      </c>
      <c r="G121" s="26">
        <f t="shared" si="10"/>
        <v>484.67194905583415</v>
      </c>
      <c r="H121" s="26">
        <f t="shared" si="14"/>
        <v>658.40335774092728</v>
      </c>
      <c r="I121" s="26">
        <f t="shared" si="18"/>
        <v>68003.847591325306</v>
      </c>
      <c r="J121" s="26">
        <f t="shared" si="18"/>
        <v>69165.189224286078</v>
      </c>
      <c r="K121" s="26">
        <f t="shared" si="15"/>
        <v>211493.21413345489</v>
      </c>
      <c r="L121" s="39">
        <v>400000</v>
      </c>
      <c r="M121" s="39">
        <f t="shared" si="12"/>
        <v>188506.78586654511</v>
      </c>
    </row>
    <row r="122" spans="5:13">
      <c r="E122" s="3">
        <v>120</v>
      </c>
      <c r="F122" s="26">
        <f t="shared" si="13"/>
        <v>1143.0753067967614</v>
      </c>
      <c r="G122" s="26">
        <f t="shared" si="10"/>
        <v>483.16310802767782</v>
      </c>
      <c r="H122" s="26">
        <f t="shared" si="14"/>
        <v>659.9121987690836</v>
      </c>
      <c r="I122" s="26">
        <f t="shared" si="18"/>
        <v>68487.010699352977</v>
      </c>
      <c r="J122" s="26">
        <f t="shared" si="18"/>
        <v>69825.101423055166</v>
      </c>
      <c r="K122" s="26">
        <f t="shared" si="15"/>
        <v>210834.81077571397</v>
      </c>
      <c r="L122" s="39">
        <v>400000</v>
      </c>
      <c r="M122" s="39">
        <f t="shared" si="12"/>
        <v>189165.18922428603</v>
      </c>
    </row>
    <row r="123" spans="5:13">
      <c r="E123" s="3">
        <v>121</v>
      </c>
      <c r="F123" s="26">
        <f t="shared" si="13"/>
        <v>1143.0753067967614</v>
      </c>
      <c r="G123" s="26">
        <f t="shared" si="10"/>
        <v>481.65080923883204</v>
      </c>
      <c r="H123" s="26">
        <f t="shared" si="14"/>
        <v>661.42449755792939</v>
      </c>
      <c r="I123" s="26">
        <f t="shared" si="18"/>
        <v>68968.661508591802</v>
      </c>
      <c r="J123" s="26">
        <f t="shared" si="18"/>
        <v>70486.525920613101</v>
      </c>
      <c r="K123" s="26">
        <f t="shared" si="15"/>
        <v>210174.89857694489</v>
      </c>
      <c r="L123" s="39">
        <v>400000</v>
      </c>
      <c r="M123" s="39">
        <f t="shared" si="12"/>
        <v>189825.10142305511</v>
      </c>
    </row>
    <row r="124" spans="5:13">
      <c r="E124" s="3">
        <v>122</v>
      </c>
      <c r="F124" s="26">
        <f t="shared" si="13"/>
        <v>1143.0753067967614</v>
      </c>
      <c r="G124" s="26">
        <f t="shared" si="10"/>
        <v>480.1350447652618</v>
      </c>
      <c r="H124" s="26">
        <f t="shared" si="14"/>
        <v>662.94026203149963</v>
      </c>
      <c r="I124" s="26">
        <f t="shared" si="18"/>
        <v>69448.796553357068</v>
      </c>
      <c r="J124" s="26">
        <f t="shared" si="18"/>
        <v>71149.466182644595</v>
      </c>
      <c r="K124" s="26">
        <f t="shared" si="15"/>
        <v>209513.47407938697</v>
      </c>
      <c r="L124" s="39">
        <v>400000</v>
      </c>
      <c r="M124" s="39">
        <f t="shared" si="12"/>
        <v>190486.52592061303</v>
      </c>
    </row>
    <row r="125" spans="5:13">
      <c r="E125" s="3">
        <v>123</v>
      </c>
      <c r="F125" s="26">
        <f t="shared" si="13"/>
        <v>1143.0753067967614</v>
      </c>
      <c r="G125" s="26">
        <f t="shared" si="10"/>
        <v>478.61580666477295</v>
      </c>
      <c r="H125" s="26">
        <f t="shared" si="14"/>
        <v>664.45950013198853</v>
      </c>
      <c r="I125" s="26">
        <f t="shared" si="18"/>
        <v>69927.412360021845</v>
      </c>
      <c r="J125" s="26">
        <f t="shared" si="18"/>
        <v>71813.925682776578</v>
      </c>
      <c r="K125" s="26">
        <f t="shared" si="15"/>
        <v>208850.53381735546</v>
      </c>
      <c r="L125" s="39">
        <v>400000</v>
      </c>
      <c r="M125" s="39">
        <f t="shared" si="12"/>
        <v>191149.46618264454</v>
      </c>
    </row>
    <row r="126" spans="5:13">
      <c r="E126" s="3">
        <v>124</v>
      </c>
      <c r="F126" s="26">
        <f t="shared" si="13"/>
        <v>1143.0753067967614</v>
      </c>
      <c r="G126" s="26">
        <f t="shared" si="10"/>
        <v>477.09308697697048</v>
      </c>
      <c r="H126" s="26">
        <f t="shared" si="14"/>
        <v>665.982219819791</v>
      </c>
      <c r="I126" s="26">
        <f t="shared" si="18"/>
        <v>70404.50544699881</v>
      </c>
      <c r="J126" s="26">
        <f t="shared" si="18"/>
        <v>72479.907902596373</v>
      </c>
      <c r="K126" s="26">
        <f t="shared" si="15"/>
        <v>208186.07431722348</v>
      </c>
      <c r="L126" s="39">
        <v>400000</v>
      </c>
      <c r="M126" s="39">
        <f t="shared" si="12"/>
        <v>191813.92568277652</v>
      </c>
    </row>
    <row r="127" spans="5:13">
      <c r="E127" s="3">
        <v>125</v>
      </c>
      <c r="F127" s="26">
        <f t="shared" si="13"/>
        <v>1143.0753067967614</v>
      </c>
      <c r="G127" s="26">
        <f t="shared" si="10"/>
        <v>475.56687772321681</v>
      </c>
      <c r="H127" s="26">
        <f t="shared" si="14"/>
        <v>667.50842907354468</v>
      </c>
      <c r="I127" s="26">
        <f t="shared" si="18"/>
        <v>70880.07232472203</v>
      </c>
      <c r="J127" s="26">
        <f t="shared" si="18"/>
        <v>73147.416331669912</v>
      </c>
      <c r="K127" s="26">
        <f t="shared" si="15"/>
        <v>207520.09209740369</v>
      </c>
      <c r="L127" s="39">
        <v>400000</v>
      </c>
      <c r="M127" s="39">
        <f t="shared" si="12"/>
        <v>192479.90790259631</v>
      </c>
    </row>
    <row r="128" spans="5:13">
      <c r="E128" s="3">
        <v>126</v>
      </c>
      <c r="F128" s="26">
        <f t="shared" si="13"/>
        <v>1143.0753067967614</v>
      </c>
      <c r="G128" s="26">
        <f t="shared" si="10"/>
        <v>474.03717090658989</v>
      </c>
      <c r="H128" s="26">
        <f t="shared" si="14"/>
        <v>669.03813589017159</v>
      </c>
      <c r="I128" s="26">
        <f t="shared" si="18"/>
        <v>71354.109495628625</v>
      </c>
      <c r="J128" s="26">
        <f t="shared" si="18"/>
        <v>73816.454467560077</v>
      </c>
      <c r="K128" s="26">
        <f t="shared" si="15"/>
        <v>206852.58366833013</v>
      </c>
      <c r="L128" s="39">
        <v>400000</v>
      </c>
      <c r="M128" s="39">
        <f t="shared" si="12"/>
        <v>193147.41633166987</v>
      </c>
    </row>
    <row r="129" spans="5:13">
      <c r="E129" s="3">
        <v>127</v>
      </c>
      <c r="F129" s="26">
        <f t="shared" si="13"/>
        <v>1143.0753067967614</v>
      </c>
      <c r="G129" s="26">
        <f t="shared" si="10"/>
        <v>472.50395851184157</v>
      </c>
      <c r="H129" s="26">
        <f t="shared" si="14"/>
        <v>670.57134828491985</v>
      </c>
      <c r="I129" s="26">
        <f t="shared" si="18"/>
        <v>71826.613454140461</v>
      </c>
      <c r="J129" s="26">
        <f t="shared" si="18"/>
        <v>74487.025815845001</v>
      </c>
      <c r="K129" s="26">
        <f t="shared" si="15"/>
        <v>206183.54553243995</v>
      </c>
      <c r="L129" s="39">
        <v>400000</v>
      </c>
      <c r="M129" s="39">
        <f t="shared" si="12"/>
        <v>193816.45446756005</v>
      </c>
    </row>
    <row r="130" spans="5:13">
      <c r="E130" s="3">
        <v>128</v>
      </c>
      <c r="F130" s="26">
        <f t="shared" si="13"/>
        <v>1143.0753067967614</v>
      </c>
      <c r="G130" s="26">
        <f t="shared" ref="G130:G193" si="19">(B$4/B$6)*K130</f>
        <v>470.9672325053553</v>
      </c>
      <c r="H130" s="26">
        <f t="shared" si="14"/>
        <v>672.10807429140618</v>
      </c>
      <c r="I130" s="26">
        <f t="shared" si="18"/>
        <v>72297.580686645815</v>
      </c>
      <c r="J130" s="26">
        <f t="shared" si="18"/>
        <v>75159.133890136407</v>
      </c>
      <c r="K130" s="26">
        <f t="shared" si="15"/>
        <v>205512.97418415503</v>
      </c>
      <c r="L130" s="39">
        <v>400000</v>
      </c>
      <c r="M130" s="39">
        <f t="shared" si="12"/>
        <v>194487.02581584497</v>
      </c>
    </row>
    <row r="131" spans="5:13">
      <c r="E131" s="3">
        <v>129</v>
      </c>
      <c r="F131" s="26">
        <f t="shared" si="13"/>
        <v>1143.0753067967614</v>
      </c>
      <c r="G131" s="26">
        <f t="shared" si="19"/>
        <v>469.42698483510412</v>
      </c>
      <c r="H131" s="26">
        <f t="shared" si="14"/>
        <v>673.6483219616573</v>
      </c>
      <c r="I131" s="26">
        <f t="shared" ref="I131:J146" si="20">I130+G131</f>
        <v>72767.007671480926</v>
      </c>
      <c r="J131" s="26">
        <f t="shared" si="20"/>
        <v>75832.782212098071</v>
      </c>
      <c r="K131" s="26">
        <f t="shared" si="15"/>
        <v>204840.86610986362</v>
      </c>
      <c r="L131" s="39">
        <v>400000</v>
      </c>
      <c r="M131" s="39">
        <f t="shared" ref="M131:M194" si="21">L131-K131</f>
        <v>195159.13389013638</v>
      </c>
    </row>
    <row r="132" spans="5:13">
      <c r="E132" s="3">
        <v>130</v>
      </c>
      <c r="F132" s="26">
        <f t="shared" ref="F132:F195" si="22">F131</f>
        <v>1143.0753067967614</v>
      </c>
      <c r="G132" s="26">
        <f t="shared" si="19"/>
        <v>467.88320743060865</v>
      </c>
      <c r="H132" s="26">
        <f t="shared" ref="H132:H195" si="23">F132-G132</f>
        <v>675.19209936615277</v>
      </c>
      <c r="I132" s="26">
        <f t="shared" si="20"/>
        <v>73234.890878911538</v>
      </c>
      <c r="J132" s="26">
        <f t="shared" si="20"/>
        <v>76507.974311464219</v>
      </c>
      <c r="K132" s="26">
        <f t="shared" ref="K132:K195" si="24">K131-H131</f>
        <v>204167.21778790196</v>
      </c>
      <c r="L132" s="39">
        <v>400000</v>
      </c>
      <c r="M132" s="39">
        <f t="shared" si="21"/>
        <v>195832.78221209804</v>
      </c>
    </row>
    <row r="133" spans="5:13">
      <c r="E133" s="3">
        <v>131</v>
      </c>
      <c r="F133" s="26">
        <f t="shared" si="22"/>
        <v>1143.0753067967614</v>
      </c>
      <c r="G133" s="26">
        <f t="shared" si="19"/>
        <v>466.33589220289451</v>
      </c>
      <c r="H133" s="26">
        <f t="shared" si="23"/>
        <v>676.73941459386697</v>
      </c>
      <c r="I133" s="26">
        <f t="shared" si="20"/>
        <v>73701.226771114438</v>
      </c>
      <c r="J133" s="26">
        <f t="shared" si="20"/>
        <v>77184.713726058078</v>
      </c>
      <c r="K133" s="26">
        <f t="shared" si="24"/>
        <v>203492.0256885358</v>
      </c>
      <c r="L133" s="39">
        <v>400000</v>
      </c>
      <c r="M133" s="39">
        <f t="shared" si="21"/>
        <v>196507.9743114642</v>
      </c>
    </row>
    <row r="134" spans="5:13">
      <c r="E134" s="3">
        <v>132</v>
      </c>
      <c r="F134" s="26">
        <f t="shared" si="22"/>
        <v>1143.0753067967614</v>
      </c>
      <c r="G134" s="26">
        <f t="shared" si="19"/>
        <v>464.78503104445025</v>
      </c>
      <c r="H134" s="26">
        <f t="shared" si="23"/>
        <v>678.29027575231112</v>
      </c>
      <c r="I134" s="26">
        <f t="shared" si="20"/>
        <v>74166.011802158886</v>
      </c>
      <c r="J134" s="26">
        <f t="shared" si="20"/>
        <v>77863.00400181039</v>
      </c>
      <c r="K134" s="26">
        <f t="shared" si="24"/>
        <v>202815.28627394192</v>
      </c>
      <c r="L134" s="39">
        <v>400000</v>
      </c>
      <c r="M134" s="39">
        <f t="shared" si="21"/>
        <v>197184.71372605808</v>
      </c>
    </row>
    <row r="135" spans="5:13">
      <c r="E135" s="3">
        <v>133</v>
      </c>
      <c r="F135" s="26">
        <f t="shared" si="22"/>
        <v>1143.0753067967614</v>
      </c>
      <c r="G135" s="26">
        <f t="shared" si="19"/>
        <v>463.2306158291845</v>
      </c>
      <c r="H135" s="26">
        <f t="shared" si="23"/>
        <v>679.84469096757698</v>
      </c>
      <c r="I135" s="26">
        <f t="shared" si="20"/>
        <v>74629.242417988076</v>
      </c>
      <c r="J135" s="26">
        <f t="shared" si="20"/>
        <v>78542.848692777974</v>
      </c>
      <c r="K135" s="26">
        <f t="shared" si="24"/>
        <v>202136.99599818961</v>
      </c>
      <c r="L135" s="39">
        <v>400000</v>
      </c>
      <c r="M135" s="39">
        <f t="shared" si="21"/>
        <v>197863.00400181039</v>
      </c>
    </row>
    <row r="136" spans="5:13">
      <c r="E136" s="3">
        <v>134</v>
      </c>
      <c r="F136" s="26">
        <f t="shared" si="22"/>
        <v>1143.0753067967614</v>
      </c>
      <c r="G136" s="26">
        <f t="shared" si="19"/>
        <v>461.67263841238383</v>
      </c>
      <c r="H136" s="26">
        <f t="shared" si="23"/>
        <v>681.40266838437765</v>
      </c>
      <c r="I136" s="26">
        <f t="shared" si="20"/>
        <v>75090.915056400467</v>
      </c>
      <c r="J136" s="26">
        <f t="shared" si="20"/>
        <v>79224.251361162358</v>
      </c>
      <c r="K136" s="26">
        <f t="shared" si="24"/>
        <v>201457.15130722203</v>
      </c>
      <c r="L136" s="39">
        <v>400000</v>
      </c>
      <c r="M136" s="39">
        <f t="shared" si="21"/>
        <v>198542.84869277797</v>
      </c>
    </row>
    <row r="137" spans="5:13">
      <c r="E137" s="3">
        <v>135</v>
      </c>
      <c r="F137" s="26">
        <f t="shared" si="22"/>
        <v>1143.0753067967614</v>
      </c>
      <c r="G137" s="26">
        <f t="shared" si="19"/>
        <v>460.11109063066965</v>
      </c>
      <c r="H137" s="26">
        <f t="shared" si="23"/>
        <v>682.96421616609177</v>
      </c>
      <c r="I137" s="26">
        <f t="shared" si="20"/>
        <v>75551.026147031138</v>
      </c>
      <c r="J137" s="26">
        <f t="shared" si="20"/>
        <v>79907.215577328447</v>
      </c>
      <c r="K137" s="26">
        <f t="shared" si="24"/>
        <v>200775.74863883766</v>
      </c>
      <c r="L137" s="39">
        <v>400000</v>
      </c>
      <c r="M137" s="39">
        <f t="shared" si="21"/>
        <v>199224.25136116234</v>
      </c>
    </row>
    <row r="138" spans="5:13">
      <c r="E138" s="3">
        <v>136</v>
      </c>
      <c r="F138" s="26">
        <f t="shared" si="22"/>
        <v>1143.0753067967614</v>
      </c>
      <c r="G138" s="26">
        <f t="shared" si="19"/>
        <v>458.54596430195568</v>
      </c>
      <c r="H138" s="26">
        <f t="shared" si="23"/>
        <v>684.52934249480575</v>
      </c>
      <c r="I138" s="26">
        <f t="shared" si="20"/>
        <v>76009.572111333095</v>
      </c>
      <c r="J138" s="26">
        <f t="shared" si="20"/>
        <v>80591.74491982325</v>
      </c>
      <c r="K138" s="26">
        <f t="shared" si="24"/>
        <v>200092.78442267157</v>
      </c>
      <c r="L138" s="39">
        <v>400000</v>
      </c>
      <c r="M138" s="39">
        <f t="shared" si="21"/>
        <v>199907.21557732843</v>
      </c>
    </row>
    <row r="139" spans="5:13">
      <c r="E139" s="3">
        <v>137</v>
      </c>
      <c r="F139" s="26">
        <f t="shared" si="22"/>
        <v>1143.0753067967614</v>
      </c>
      <c r="G139" s="26">
        <f t="shared" si="19"/>
        <v>456.97725122540504</v>
      </c>
      <c r="H139" s="26">
        <f t="shared" si="23"/>
        <v>686.09805557135633</v>
      </c>
      <c r="I139" s="26">
        <f t="shared" si="20"/>
        <v>76466.549362558493</v>
      </c>
      <c r="J139" s="26">
        <f t="shared" si="20"/>
        <v>81277.842975394611</v>
      </c>
      <c r="K139" s="26">
        <f t="shared" si="24"/>
        <v>199408.25508017675</v>
      </c>
      <c r="L139" s="39">
        <v>400000</v>
      </c>
      <c r="M139" s="39">
        <f t="shared" si="21"/>
        <v>200591.74491982325</v>
      </c>
    </row>
    <row r="140" spans="5:13">
      <c r="E140" s="3">
        <v>138</v>
      </c>
      <c r="F140" s="26">
        <f t="shared" si="22"/>
        <v>1143.0753067967614</v>
      </c>
      <c r="G140" s="26">
        <f t="shared" si="19"/>
        <v>455.40494318138741</v>
      </c>
      <c r="H140" s="26">
        <f t="shared" si="23"/>
        <v>687.67036361537407</v>
      </c>
      <c r="I140" s="26">
        <f t="shared" si="20"/>
        <v>76921.954305739884</v>
      </c>
      <c r="J140" s="26">
        <f t="shared" si="20"/>
        <v>81965.51333900998</v>
      </c>
      <c r="K140" s="26">
        <f t="shared" si="24"/>
        <v>198722.1570246054</v>
      </c>
      <c r="L140" s="39">
        <v>400000</v>
      </c>
      <c r="M140" s="39">
        <f t="shared" si="21"/>
        <v>201277.8429753946</v>
      </c>
    </row>
    <row r="141" spans="5:13">
      <c r="E141" s="3">
        <v>139</v>
      </c>
      <c r="F141" s="26">
        <f t="shared" si="22"/>
        <v>1143.0753067967614</v>
      </c>
      <c r="G141" s="26">
        <f t="shared" si="19"/>
        <v>453.82903193143545</v>
      </c>
      <c r="H141" s="26">
        <f t="shared" si="23"/>
        <v>689.24627486532597</v>
      </c>
      <c r="I141" s="26">
        <f t="shared" si="20"/>
        <v>77375.783337671324</v>
      </c>
      <c r="J141" s="26">
        <f t="shared" si="20"/>
        <v>82654.7596138753</v>
      </c>
      <c r="K141" s="26">
        <f t="shared" si="24"/>
        <v>198034.48666099002</v>
      </c>
      <c r="L141" s="39">
        <v>400000</v>
      </c>
      <c r="M141" s="39">
        <f t="shared" si="21"/>
        <v>201965.51333900998</v>
      </c>
    </row>
    <row r="142" spans="5:13">
      <c r="E142" s="3">
        <v>140</v>
      </c>
      <c r="F142" s="26">
        <f t="shared" si="22"/>
        <v>1143.0753067967614</v>
      </c>
      <c r="G142" s="26">
        <f t="shared" si="19"/>
        <v>452.24950921820243</v>
      </c>
      <c r="H142" s="26">
        <f t="shared" si="23"/>
        <v>690.82579757855899</v>
      </c>
      <c r="I142" s="26">
        <f t="shared" si="20"/>
        <v>77828.032846889531</v>
      </c>
      <c r="J142" s="26">
        <f t="shared" si="20"/>
        <v>83345.585411453852</v>
      </c>
      <c r="K142" s="26">
        <f t="shared" si="24"/>
        <v>197345.2403861247</v>
      </c>
      <c r="L142" s="39">
        <v>400000</v>
      </c>
      <c r="M142" s="39">
        <f t="shared" si="21"/>
        <v>202654.7596138753</v>
      </c>
    </row>
    <row r="143" spans="5:13">
      <c r="E143" s="3">
        <v>141</v>
      </c>
      <c r="F143" s="26">
        <f t="shared" si="22"/>
        <v>1143.0753067967614</v>
      </c>
      <c r="G143" s="26">
        <f t="shared" si="19"/>
        <v>450.66636676541827</v>
      </c>
      <c r="H143" s="26">
        <f t="shared" si="23"/>
        <v>692.40894003134315</v>
      </c>
      <c r="I143" s="26">
        <f t="shared" si="20"/>
        <v>78278.699213654952</v>
      </c>
      <c r="J143" s="26">
        <f t="shared" si="20"/>
        <v>84037.994351485191</v>
      </c>
      <c r="K143" s="26">
        <f t="shared" si="24"/>
        <v>196654.41458854615</v>
      </c>
      <c r="L143" s="39">
        <v>400000</v>
      </c>
      <c r="M143" s="39">
        <f t="shared" si="21"/>
        <v>203345.58541145385</v>
      </c>
    </row>
    <row r="144" spans="5:13">
      <c r="E144" s="3">
        <v>142</v>
      </c>
      <c r="F144" s="26">
        <f t="shared" si="22"/>
        <v>1143.0753067967614</v>
      </c>
      <c r="G144" s="26">
        <f t="shared" si="19"/>
        <v>449.07959627784646</v>
      </c>
      <c r="H144" s="26">
        <f t="shared" si="23"/>
        <v>693.99571051891496</v>
      </c>
      <c r="I144" s="26">
        <f t="shared" si="20"/>
        <v>78727.778809932803</v>
      </c>
      <c r="J144" s="26">
        <f t="shared" si="20"/>
        <v>84731.990062004101</v>
      </c>
      <c r="K144" s="26">
        <f t="shared" si="24"/>
        <v>195962.00564851481</v>
      </c>
      <c r="L144" s="39">
        <v>400000</v>
      </c>
      <c r="M144" s="39">
        <f t="shared" si="21"/>
        <v>204037.99435148519</v>
      </c>
    </row>
    <row r="145" spans="5:13">
      <c r="E145" s="3">
        <v>143</v>
      </c>
      <c r="F145" s="26">
        <f t="shared" si="22"/>
        <v>1143.0753067967614</v>
      </c>
      <c r="G145" s="26">
        <f t="shared" si="19"/>
        <v>447.48918944124063</v>
      </c>
      <c r="H145" s="26">
        <f t="shared" si="23"/>
        <v>695.58611735552086</v>
      </c>
      <c r="I145" s="26">
        <f t="shared" si="20"/>
        <v>79175.267999374046</v>
      </c>
      <c r="J145" s="26">
        <f t="shared" si="20"/>
        <v>85427.576179359618</v>
      </c>
      <c r="K145" s="26">
        <f t="shared" si="24"/>
        <v>195268.0099379959</v>
      </c>
      <c r="L145" s="39">
        <v>400000</v>
      </c>
      <c r="M145" s="39">
        <f t="shared" si="21"/>
        <v>204731.9900620041</v>
      </c>
    </row>
    <row r="146" spans="5:13">
      <c r="E146" s="3">
        <v>144</v>
      </c>
      <c r="F146" s="26">
        <f t="shared" si="22"/>
        <v>1143.0753067967614</v>
      </c>
      <c r="G146" s="26">
        <f t="shared" si="19"/>
        <v>445.89513792230082</v>
      </c>
      <c r="H146" s="26">
        <f t="shared" si="23"/>
        <v>697.18016887446061</v>
      </c>
      <c r="I146" s="26">
        <f t="shared" si="20"/>
        <v>79621.163137296346</v>
      </c>
      <c r="J146" s="26">
        <f t="shared" si="20"/>
        <v>86124.756348234077</v>
      </c>
      <c r="K146" s="26">
        <f t="shared" si="24"/>
        <v>194572.42382064037</v>
      </c>
      <c r="L146" s="39">
        <v>400000</v>
      </c>
      <c r="M146" s="39">
        <f t="shared" si="21"/>
        <v>205427.57617935963</v>
      </c>
    </row>
    <row r="147" spans="5:13">
      <c r="E147" s="3">
        <v>145</v>
      </c>
      <c r="F147" s="26">
        <f t="shared" si="22"/>
        <v>1143.0753067967614</v>
      </c>
      <c r="G147" s="26">
        <f t="shared" si="19"/>
        <v>444.29743336863015</v>
      </c>
      <c r="H147" s="26">
        <f t="shared" si="23"/>
        <v>698.77787342813122</v>
      </c>
      <c r="I147" s="26">
        <f t="shared" ref="I147:J162" si="25">I146+G147</f>
        <v>80065.460570664975</v>
      </c>
      <c r="J147" s="26">
        <f t="shared" si="25"/>
        <v>86823.534221662208</v>
      </c>
      <c r="K147" s="26">
        <f t="shared" si="24"/>
        <v>193875.24365176589</v>
      </c>
      <c r="L147" s="39">
        <v>400000</v>
      </c>
      <c r="M147" s="39">
        <f t="shared" si="21"/>
        <v>206124.75634823411</v>
      </c>
    </row>
    <row r="148" spans="5:13">
      <c r="E148" s="3">
        <v>146</v>
      </c>
      <c r="F148" s="26">
        <f t="shared" si="22"/>
        <v>1143.0753067967614</v>
      </c>
      <c r="G148" s="26">
        <f t="shared" si="19"/>
        <v>442.69606740869068</v>
      </c>
      <c r="H148" s="26">
        <f t="shared" si="23"/>
        <v>700.3792393880708</v>
      </c>
      <c r="I148" s="26">
        <f t="shared" si="25"/>
        <v>80508.156638073662</v>
      </c>
      <c r="J148" s="26">
        <f t="shared" si="25"/>
        <v>87523.913461050281</v>
      </c>
      <c r="K148" s="26">
        <f t="shared" si="24"/>
        <v>193176.46577833776</v>
      </c>
      <c r="L148" s="39">
        <v>400000</v>
      </c>
      <c r="M148" s="39">
        <f t="shared" si="21"/>
        <v>206823.53422166224</v>
      </c>
    </row>
    <row r="149" spans="5:13">
      <c r="E149" s="3">
        <v>147</v>
      </c>
      <c r="F149" s="26">
        <f t="shared" si="22"/>
        <v>1143.0753067967614</v>
      </c>
      <c r="G149" s="26">
        <f t="shared" si="19"/>
        <v>441.09103165175969</v>
      </c>
      <c r="H149" s="26">
        <f t="shared" si="23"/>
        <v>701.98427514500167</v>
      </c>
      <c r="I149" s="26">
        <f t="shared" si="25"/>
        <v>80949.247669725417</v>
      </c>
      <c r="J149" s="26">
        <f t="shared" si="25"/>
        <v>88225.897736195286</v>
      </c>
      <c r="K149" s="26">
        <f t="shared" si="24"/>
        <v>192476.08653894969</v>
      </c>
      <c r="L149" s="39">
        <v>400000</v>
      </c>
      <c r="M149" s="39">
        <f t="shared" si="21"/>
        <v>207523.91346105031</v>
      </c>
    </row>
    <row r="150" spans="5:13">
      <c r="E150" s="3">
        <v>148</v>
      </c>
      <c r="F150" s="26">
        <f t="shared" si="22"/>
        <v>1143.0753067967614</v>
      </c>
      <c r="G150" s="26">
        <f t="shared" si="19"/>
        <v>439.48231768788577</v>
      </c>
      <c r="H150" s="26">
        <f t="shared" si="23"/>
        <v>703.5929891088756</v>
      </c>
      <c r="I150" s="26">
        <f t="shared" si="25"/>
        <v>81388.729987413302</v>
      </c>
      <c r="J150" s="26">
        <f t="shared" si="25"/>
        <v>88929.49072530416</v>
      </c>
      <c r="K150" s="26">
        <f t="shared" si="24"/>
        <v>191774.1022638047</v>
      </c>
      <c r="L150" s="39">
        <v>400000</v>
      </c>
      <c r="M150" s="39">
        <f t="shared" si="21"/>
        <v>208225.8977361953</v>
      </c>
    </row>
    <row r="151" spans="5:13">
      <c r="E151" s="3">
        <v>149</v>
      </c>
      <c r="F151" s="26">
        <f t="shared" si="22"/>
        <v>1143.0753067967614</v>
      </c>
      <c r="G151" s="26">
        <f t="shared" si="19"/>
        <v>437.86991708784461</v>
      </c>
      <c r="H151" s="26">
        <f t="shared" si="23"/>
        <v>705.20538970891675</v>
      </c>
      <c r="I151" s="26">
        <f t="shared" si="25"/>
        <v>81826.599904501141</v>
      </c>
      <c r="J151" s="26">
        <f t="shared" si="25"/>
        <v>89634.696115013081</v>
      </c>
      <c r="K151" s="26">
        <f t="shared" si="24"/>
        <v>191070.50927469583</v>
      </c>
      <c r="L151" s="39">
        <v>400000</v>
      </c>
      <c r="M151" s="39">
        <f t="shared" si="21"/>
        <v>208929.49072530417</v>
      </c>
    </row>
    <row r="152" spans="5:13">
      <c r="E152" s="3">
        <v>150</v>
      </c>
      <c r="F152" s="26">
        <f t="shared" si="22"/>
        <v>1143.0753067967614</v>
      </c>
      <c r="G152" s="26">
        <f t="shared" si="19"/>
        <v>436.253821403095</v>
      </c>
      <c r="H152" s="26">
        <f t="shared" si="23"/>
        <v>706.82148539366642</v>
      </c>
      <c r="I152" s="26">
        <f t="shared" si="25"/>
        <v>82262.853725904235</v>
      </c>
      <c r="J152" s="26">
        <f t="shared" si="25"/>
        <v>90341.517600406747</v>
      </c>
      <c r="K152" s="26">
        <f t="shared" si="24"/>
        <v>190365.3038849869</v>
      </c>
      <c r="L152" s="39">
        <v>400000</v>
      </c>
      <c r="M152" s="39">
        <f t="shared" si="21"/>
        <v>209634.6961150131</v>
      </c>
    </row>
    <row r="153" spans="5:13">
      <c r="E153" s="3">
        <v>151</v>
      </c>
      <c r="F153" s="26">
        <f t="shared" si="22"/>
        <v>1143.0753067967614</v>
      </c>
      <c r="G153" s="26">
        <f t="shared" si="19"/>
        <v>434.63402216573445</v>
      </c>
      <c r="H153" s="26">
        <f t="shared" si="23"/>
        <v>708.44128463102697</v>
      </c>
      <c r="I153" s="26">
        <f t="shared" si="25"/>
        <v>82697.487748069965</v>
      </c>
      <c r="J153" s="26">
        <f t="shared" si="25"/>
        <v>91049.958885037777</v>
      </c>
      <c r="K153" s="26">
        <f t="shared" si="24"/>
        <v>189658.48239959322</v>
      </c>
      <c r="L153" s="39">
        <v>400000</v>
      </c>
      <c r="M153" s="39">
        <f t="shared" si="21"/>
        <v>210341.51760040678</v>
      </c>
    </row>
    <row r="154" spans="5:13">
      <c r="E154" s="3">
        <v>152</v>
      </c>
      <c r="F154" s="26">
        <f t="shared" si="22"/>
        <v>1143.0753067967614</v>
      </c>
      <c r="G154" s="26">
        <f t="shared" si="19"/>
        <v>433.01051088845503</v>
      </c>
      <c r="H154" s="26">
        <f t="shared" si="23"/>
        <v>710.06479590830645</v>
      </c>
      <c r="I154" s="26">
        <f t="shared" si="25"/>
        <v>83130.498258958425</v>
      </c>
      <c r="J154" s="26">
        <f t="shared" si="25"/>
        <v>91760.023680946077</v>
      </c>
      <c r="K154" s="26">
        <f t="shared" si="24"/>
        <v>188950.04111496219</v>
      </c>
      <c r="L154" s="39">
        <v>400000</v>
      </c>
      <c r="M154" s="39">
        <f t="shared" si="21"/>
        <v>211049.95888503781</v>
      </c>
    </row>
    <row r="155" spans="5:13">
      <c r="E155" s="3">
        <v>153</v>
      </c>
      <c r="F155" s="26">
        <f t="shared" si="22"/>
        <v>1143.0753067967614</v>
      </c>
      <c r="G155" s="26">
        <f t="shared" si="19"/>
        <v>431.38327906449848</v>
      </c>
      <c r="H155" s="26">
        <f t="shared" si="23"/>
        <v>711.69202773226289</v>
      </c>
      <c r="I155" s="26">
        <f t="shared" si="25"/>
        <v>83561.881538022921</v>
      </c>
      <c r="J155" s="26">
        <f t="shared" si="25"/>
        <v>92471.715708678341</v>
      </c>
      <c r="K155" s="26">
        <f t="shared" si="24"/>
        <v>188239.97631905388</v>
      </c>
      <c r="L155" s="39">
        <v>400000</v>
      </c>
      <c r="M155" s="39">
        <f t="shared" si="21"/>
        <v>211760.02368094612</v>
      </c>
    </row>
    <row r="156" spans="5:13">
      <c r="E156" s="3">
        <v>154</v>
      </c>
      <c r="F156" s="26">
        <f t="shared" si="22"/>
        <v>1143.0753067967614</v>
      </c>
      <c r="G156" s="26">
        <f t="shared" si="19"/>
        <v>429.75231816761203</v>
      </c>
      <c r="H156" s="26">
        <f t="shared" si="23"/>
        <v>713.32298862914945</v>
      </c>
      <c r="I156" s="26">
        <f t="shared" si="25"/>
        <v>83991.633856190529</v>
      </c>
      <c r="J156" s="26">
        <f t="shared" si="25"/>
        <v>93185.038697307493</v>
      </c>
      <c r="K156" s="26">
        <f t="shared" si="24"/>
        <v>187528.28429132162</v>
      </c>
      <c r="L156" s="39">
        <v>400000</v>
      </c>
      <c r="M156" s="39">
        <f t="shared" si="21"/>
        <v>212471.71570867838</v>
      </c>
    </row>
    <row r="157" spans="5:13">
      <c r="E157" s="3">
        <v>155</v>
      </c>
      <c r="F157" s="26">
        <f t="shared" si="22"/>
        <v>1143.0753067967614</v>
      </c>
      <c r="G157" s="26">
        <f t="shared" si="19"/>
        <v>428.11761965200361</v>
      </c>
      <c r="H157" s="26">
        <f t="shared" si="23"/>
        <v>714.95768714475776</v>
      </c>
      <c r="I157" s="26">
        <f t="shared" si="25"/>
        <v>84419.751475842539</v>
      </c>
      <c r="J157" s="26">
        <f t="shared" si="25"/>
        <v>93899.996384452257</v>
      </c>
      <c r="K157" s="26">
        <f t="shared" si="24"/>
        <v>186814.96130269248</v>
      </c>
      <c r="L157" s="39">
        <v>400000</v>
      </c>
      <c r="M157" s="39">
        <f t="shared" si="21"/>
        <v>213185.03869730752</v>
      </c>
    </row>
    <row r="158" spans="5:13">
      <c r="E158" s="3">
        <v>156</v>
      </c>
      <c r="F158" s="26">
        <f t="shared" si="22"/>
        <v>1143.0753067967614</v>
      </c>
      <c r="G158" s="26">
        <f t="shared" si="19"/>
        <v>426.47917495229689</v>
      </c>
      <c r="H158" s="26">
        <f t="shared" si="23"/>
        <v>716.59613184446448</v>
      </c>
      <c r="I158" s="26">
        <f t="shared" si="25"/>
        <v>84846.230650794838</v>
      </c>
      <c r="J158" s="26">
        <f t="shared" si="25"/>
        <v>94616.592516296718</v>
      </c>
      <c r="K158" s="26">
        <f t="shared" si="24"/>
        <v>186100.00361554773</v>
      </c>
      <c r="L158" s="39">
        <v>400000</v>
      </c>
      <c r="M158" s="39">
        <f t="shared" si="21"/>
        <v>213899.99638445227</v>
      </c>
    </row>
    <row r="159" spans="5:13">
      <c r="E159" s="3">
        <v>157</v>
      </c>
      <c r="F159" s="26">
        <f t="shared" si="22"/>
        <v>1143.0753067967614</v>
      </c>
      <c r="G159" s="26">
        <f t="shared" si="19"/>
        <v>424.83697548348664</v>
      </c>
      <c r="H159" s="26">
        <f t="shared" si="23"/>
        <v>718.23833131327478</v>
      </c>
      <c r="I159" s="26">
        <f t="shared" si="25"/>
        <v>85271.067626278324</v>
      </c>
      <c r="J159" s="26">
        <f t="shared" si="25"/>
        <v>95334.830847609992</v>
      </c>
      <c r="K159" s="26">
        <f t="shared" si="24"/>
        <v>185383.40748370325</v>
      </c>
      <c r="L159" s="39">
        <v>400000</v>
      </c>
      <c r="M159" s="39">
        <f t="shared" si="21"/>
        <v>214616.59251629675</v>
      </c>
    </row>
    <row r="160" spans="5:13">
      <c r="E160" s="3">
        <v>158</v>
      </c>
      <c r="F160" s="26">
        <f t="shared" si="22"/>
        <v>1143.0753067967614</v>
      </c>
      <c r="G160" s="26">
        <f t="shared" si="19"/>
        <v>423.19101264089369</v>
      </c>
      <c r="H160" s="26">
        <f t="shared" si="23"/>
        <v>719.88429415586779</v>
      </c>
      <c r="I160" s="26">
        <f t="shared" si="25"/>
        <v>85694.258638919215</v>
      </c>
      <c r="J160" s="26">
        <f t="shared" si="25"/>
        <v>96054.715141765861</v>
      </c>
      <c r="K160" s="26">
        <f t="shared" si="24"/>
        <v>184665.16915238998</v>
      </c>
      <c r="L160" s="39">
        <v>400000</v>
      </c>
      <c r="M160" s="39">
        <f t="shared" si="21"/>
        <v>215334.83084761002</v>
      </c>
    </row>
    <row r="161" spans="5:13">
      <c r="E161" s="3">
        <v>159</v>
      </c>
      <c r="F161" s="26">
        <f t="shared" si="22"/>
        <v>1143.0753067967614</v>
      </c>
      <c r="G161" s="26">
        <f t="shared" si="19"/>
        <v>421.54127780011981</v>
      </c>
      <c r="H161" s="26">
        <f t="shared" si="23"/>
        <v>721.53402899664161</v>
      </c>
      <c r="I161" s="26">
        <f t="shared" si="25"/>
        <v>86115.799916719334</v>
      </c>
      <c r="J161" s="26">
        <f t="shared" si="25"/>
        <v>96776.249170762501</v>
      </c>
      <c r="K161" s="26">
        <f t="shared" si="24"/>
        <v>183945.28485823411</v>
      </c>
      <c r="L161" s="39">
        <v>400000</v>
      </c>
      <c r="M161" s="39">
        <f t="shared" si="21"/>
        <v>216054.71514176589</v>
      </c>
    </row>
    <row r="162" spans="5:13">
      <c r="E162" s="3">
        <v>160</v>
      </c>
      <c r="F162" s="26">
        <f t="shared" si="22"/>
        <v>1143.0753067967614</v>
      </c>
      <c r="G162" s="26">
        <f t="shared" si="19"/>
        <v>419.88776231700251</v>
      </c>
      <c r="H162" s="26">
        <f t="shared" si="23"/>
        <v>723.18754447975891</v>
      </c>
      <c r="I162" s="26">
        <f t="shared" si="25"/>
        <v>86535.687679036331</v>
      </c>
      <c r="J162" s="26">
        <f t="shared" si="25"/>
        <v>97499.436715242264</v>
      </c>
      <c r="K162" s="26">
        <f t="shared" si="24"/>
        <v>183223.75082923746</v>
      </c>
      <c r="L162" s="39">
        <v>400000</v>
      </c>
      <c r="M162" s="39">
        <f t="shared" si="21"/>
        <v>216776.24917076254</v>
      </c>
    </row>
    <row r="163" spans="5:13">
      <c r="E163" s="3">
        <v>161</v>
      </c>
      <c r="F163" s="26">
        <f t="shared" si="22"/>
        <v>1143.0753067967614</v>
      </c>
      <c r="G163" s="26">
        <f t="shared" si="19"/>
        <v>418.23045752756974</v>
      </c>
      <c r="H163" s="26">
        <f t="shared" si="23"/>
        <v>724.84484926919163</v>
      </c>
      <c r="I163" s="26">
        <f t="shared" ref="I163:J178" si="26">I162+G163</f>
        <v>86953.918136563894</v>
      </c>
      <c r="J163" s="26">
        <f t="shared" si="26"/>
        <v>98224.281564511461</v>
      </c>
      <c r="K163" s="26">
        <f t="shared" si="24"/>
        <v>182500.56328475769</v>
      </c>
      <c r="L163" s="39">
        <v>400000</v>
      </c>
      <c r="M163" s="39">
        <f t="shared" si="21"/>
        <v>217499.43671524231</v>
      </c>
    </row>
    <row r="164" spans="5:13">
      <c r="E164" s="3">
        <v>162</v>
      </c>
      <c r="F164" s="26">
        <f t="shared" si="22"/>
        <v>1143.0753067967614</v>
      </c>
      <c r="G164" s="26">
        <f t="shared" si="19"/>
        <v>416.56935474799445</v>
      </c>
      <c r="H164" s="26">
        <f t="shared" si="23"/>
        <v>726.50595204876697</v>
      </c>
      <c r="I164" s="26">
        <f t="shared" si="26"/>
        <v>87370.487491311884</v>
      </c>
      <c r="J164" s="26">
        <f t="shared" si="26"/>
        <v>98950.787516560231</v>
      </c>
      <c r="K164" s="26">
        <f t="shared" si="24"/>
        <v>181775.7184354885</v>
      </c>
      <c r="L164" s="39">
        <v>400000</v>
      </c>
      <c r="M164" s="39">
        <f t="shared" si="21"/>
        <v>218224.2815645115</v>
      </c>
    </row>
    <row r="165" spans="5:13">
      <c r="E165" s="3">
        <v>163</v>
      </c>
      <c r="F165" s="26">
        <f t="shared" si="22"/>
        <v>1143.0753067967614</v>
      </c>
      <c r="G165" s="26">
        <f t="shared" si="19"/>
        <v>414.9044452745494</v>
      </c>
      <c r="H165" s="26">
        <f t="shared" si="23"/>
        <v>728.17086152221202</v>
      </c>
      <c r="I165" s="26">
        <f t="shared" si="26"/>
        <v>87785.391936586428</v>
      </c>
      <c r="J165" s="26">
        <f t="shared" si="26"/>
        <v>99678.958378082447</v>
      </c>
      <c r="K165" s="26">
        <f t="shared" si="24"/>
        <v>181049.21248343974</v>
      </c>
      <c r="L165" s="39">
        <v>400000</v>
      </c>
      <c r="M165" s="39">
        <f t="shared" si="21"/>
        <v>218950.78751656026</v>
      </c>
    </row>
    <row r="166" spans="5:13">
      <c r="E166" s="3">
        <v>164</v>
      </c>
      <c r="F166" s="26">
        <f t="shared" si="22"/>
        <v>1143.0753067967614</v>
      </c>
      <c r="G166" s="26">
        <f t="shared" si="19"/>
        <v>413.23572038356104</v>
      </c>
      <c r="H166" s="26">
        <f t="shared" si="23"/>
        <v>729.83958641320032</v>
      </c>
      <c r="I166" s="26">
        <f t="shared" si="26"/>
        <v>88198.627656969984</v>
      </c>
      <c r="J166" s="26">
        <f t="shared" si="26"/>
        <v>100408.79796449565</v>
      </c>
      <c r="K166" s="26">
        <f t="shared" si="24"/>
        <v>180321.04162191754</v>
      </c>
      <c r="L166" s="39">
        <v>400000</v>
      </c>
      <c r="M166" s="39">
        <f t="shared" si="21"/>
        <v>219678.95837808246</v>
      </c>
    </row>
    <row r="167" spans="5:13">
      <c r="E167" s="3">
        <v>165</v>
      </c>
      <c r="F167" s="26">
        <f t="shared" si="22"/>
        <v>1143.0753067967614</v>
      </c>
      <c r="G167" s="26">
        <f t="shared" si="19"/>
        <v>411.56317133136412</v>
      </c>
      <c r="H167" s="26">
        <f t="shared" si="23"/>
        <v>731.51213546539725</v>
      </c>
      <c r="I167" s="26">
        <f t="shared" si="26"/>
        <v>88610.190828301347</v>
      </c>
      <c r="J167" s="26">
        <f t="shared" si="26"/>
        <v>101140.31009996105</v>
      </c>
      <c r="K167" s="26">
        <f t="shared" si="24"/>
        <v>179591.20203550434</v>
      </c>
      <c r="L167" s="39">
        <v>400000</v>
      </c>
      <c r="M167" s="39">
        <f t="shared" si="21"/>
        <v>220408.79796449566</v>
      </c>
    </row>
    <row r="168" spans="5:13">
      <c r="E168" s="3">
        <v>166</v>
      </c>
      <c r="F168" s="26">
        <f t="shared" si="22"/>
        <v>1143.0753067967614</v>
      </c>
      <c r="G168" s="26">
        <f t="shared" si="19"/>
        <v>409.88678935425588</v>
      </c>
      <c r="H168" s="26">
        <f t="shared" si="23"/>
        <v>733.1885174425056</v>
      </c>
      <c r="I168" s="26">
        <f t="shared" si="26"/>
        <v>89020.07761765561</v>
      </c>
      <c r="J168" s="26">
        <f t="shared" si="26"/>
        <v>101873.49861740356</v>
      </c>
      <c r="K168" s="26">
        <f t="shared" si="24"/>
        <v>178859.68990003894</v>
      </c>
      <c r="L168" s="39">
        <v>400000</v>
      </c>
      <c r="M168" s="39">
        <f t="shared" si="21"/>
        <v>221140.31009996106</v>
      </c>
    </row>
    <row r="169" spans="5:13">
      <c r="E169" s="3">
        <v>167</v>
      </c>
      <c r="F169" s="26">
        <f t="shared" si="22"/>
        <v>1143.0753067967614</v>
      </c>
      <c r="G169" s="26">
        <f t="shared" si="19"/>
        <v>408.2065656684502</v>
      </c>
      <c r="H169" s="26">
        <f t="shared" si="23"/>
        <v>734.86874112831129</v>
      </c>
      <c r="I169" s="26">
        <f t="shared" si="26"/>
        <v>89428.284183324067</v>
      </c>
      <c r="J169" s="26">
        <f t="shared" si="26"/>
        <v>102608.36735853188</v>
      </c>
      <c r="K169" s="26">
        <f t="shared" si="24"/>
        <v>178126.50138259644</v>
      </c>
      <c r="L169" s="39">
        <v>400000</v>
      </c>
      <c r="M169" s="39">
        <f t="shared" si="21"/>
        <v>221873.49861740356</v>
      </c>
    </row>
    <row r="170" spans="5:13">
      <c r="E170" s="3">
        <v>168</v>
      </c>
      <c r="F170" s="26">
        <f t="shared" si="22"/>
        <v>1143.0753067967614</v>
      </c>
      <c r="G170" s="26">
        <f t="shared" si="19"/>
        <v>406.52249147003113</v>
      </c>
      <c r="H170" s="26">
        <f t="shared" si="23"/>
        <v>736.5528153267303</v>
      </c>
      <c r="I170" s="26">
        <f t="shared" si="26"/>
        <v>89834.806674794105</v>
      </c>
      <c r="J170" s="26">
        <f t="shared" si="26"/>
        <v>103344.92017385861</v>
      </c>
      <c r="K170" s="26">
        <f t="shared" si="24"/>
        <v>177391.63264146814</v>
      </c>
      <c r="L170" s="39">
        <v>400000</v>
      </c>
      <c r="M170" s="39">
        <f t="shared" si="21"/>
        <v>222608.36735853186</v>
      </c>
    </row>
    <row r="171" spans="5:13">
      <c r="E171" s="3">
        <v>169</v>
      </c>
      <c r="F171" s="26">
        <f t="shared" si="22"/>
        <v>1143.0753067967614</v>
      </c>
      <c r="G171" s="26">
        <f t="shared" si="19"/>
        <v>404.83455793490742</v>
      </c>
      <c r="H171" s="26">
        <f t="shared" si="23"/>
        <v>738.24074886185394</v>
      </c>
      <c r="I171" s="26">
        <f t="shared" si="26"/>
        <v>90239.641232729016</v>
      </c>
      <c r="J171" s="26">
        <f t="shared" si="26"/>
        <v>104083.16092272046</v>
      </c>
      <c r="K171" s="26">
        <f t="shared" si="24"/>
        <v>176655.07982614142</v>
      </c>
      <c r="L171" s="39">
        <v>400000</v>
      </c>
      <c r="M171" s="39">
        <f t="shared" si="21"/>
        <v>223344.92017385858</v>
      </c>
    </row>
    <row r="172" spans="5:13">
      <c r="E172" s="3">
        <v>170</v>
      </c>
      <c r="F172" s="26">
        <f t="shared" si="22"/>
        <v>1143.0753067967614</v>
      </c>
      <c r="G172" s="26">
        <f t="shared" si="19"/>
        <v>403.14275621876567</v>
      </c>
      <c r="H172" s="26">
        <f t="shared" si="23"/>
        <v>739.9325505779957</v>
      </c>
      <c r="I172" s="26">
        <f t="shared" si="26"/>
        <v>90642.783988947776</v>
      </c>
      <c r="J172" s="26">
        <f t="shared" si="26"/>
        <v>104823.09347329846</v>
      </c>
      <c r="K172" s="26">
        <f t="shared" si="24"/>
        <v>175916.83907727955</v>
      </c>
      <c r="L172" s="39">
        <v>400000</v>
      </c>
      <c r="M172" s="39">
        <f t="shared" si="21"/>
        <v>224083.16092272045</v>
      </c>
    </row>
    <row r="173" spans="5:13">
      <c r="E173" s="3">
        <v>171</v>
      </c>
      <c r="F173" s="26">
        <f t="shared" si="22"/>
        <v>1143.0753067967614</v>
      </c>
      <c r="G173" s="26">
        <f t="shared" si="19"/>
        <v>401.44707745702442</v>
      </c>
      <c r="H173" s="26">
        <f t="shared" si="23"/>
        <v>741.628229339737</v>
      </c>
      <c r="I173" s="26">
        <f t="shared" si="26"/>
        <v>91044.231066404798</v>
      </c>
      <c r="J173" s="26">
        <f t="shared" si="26"/>
        <v>105564.7217026382</v>
      </c>
      <c r="K173" s="26">
        <f t="shared" si="24"/>
        <v>175176.90652670155</v>
      </c>
      <c r="L173" s="39">
        <v>400000</v>
      </c>
      <c r="M173" s="39">
        <f t="shared" si="21"/>
        <v>224823.09347329845</v>
      </c>
    </row>
    <row r="174" spans="5:13">
      <c r="E174" s="3">
        <v>172</v>
      </c>
      <c r="F174" s="26">
        <f t="shared" si="22"/>
        <v>1143.0753067967614</v>
      </c>
      <c r="G174" s="26">
        <f t="shared" si="19"/>
        <v>399.74751276478753</v>
      </c>
      <c r="H174" s="26">
        <f t="shared" si="23"/>
        <v>743.32779403197389</v>
      </c>
      <c r="I174" s="26">
        <f t="shared" si="26"/>
        <v>91443.97857916959</v>
      </c>
      <c r="J174" s="26">
        <f t="shared" si="26"/>
        <v>106308.04949667017</v>
      </c>
      <c r="K174" s="26">
        <f t="shared" si="24"/>
        <v>174435.27829736183</v>
      </c>
      <c r="L174" s="39">
        <v>400000</v>
      </c>
      <c r="M174" s="39">
        <f t="shared" si="21"/>
        <v>225564.72170263817</v>
      </c>
    </row>
    <row r="175" spans="5:13">
      <c r="E175" s="3">
        <v>173</v>
      </c>
      <c r="F175" s="26">
        <f t="shared" si="22"/>
        <v>1143.0753067967614</v>
      </c>
      <c r="G175" s="26">
        <f t="shared" si="19"/>
        <v>398.04405323679759</v>
      </c>
      <c r="H175" s="26">
        <f t="shared" si="23"/>
        <v>745.03125355996383</v>
      </c>
      <c r="I175" s="26">
        <f t="shared" si="26"/>
        <v>91842.022632406384</v>
      </c>
      <c r="J175" s="26">
        <f t="shared" si="26"/>
        <v>107053.08075023013</v>
      </c>
      <c r="K175" s="26">
        <f t="shared" si="24"/>
        <v>173691.95050332986</v>
      </c>
      <c r="L175" s="39">
        <v>400000</v>
      </c>
      <c r="M175" s="39">
        <f t="shared" si="21"/>
        <v>226308.04949667014</v>
      </c>
    </row>
    <row r="176" spans="5:13">
      <c r="E176" s="3">
        <v>174</v>
      </c>
      <c r="F176" s="26">
        <f t="shared" si="22"/>
        <v>1143.0753067967614</v>
      </c>
      <c r="G176" s="26">
        <f t="shared" si="19"/>
        <v>396.3366899473894</v>
      </c>
      <c r="H176" s="26">
        <f t="shared" si="23"/>
        <v>746.73861684937197</v>
      </c>
      <c r="I176" s="26">
        <f t="shared" si="26"/>
        <v>92238.359322353775</v>
      </c>
      <c r="J176" s="26">
        <f t="shared" si="26"/>
        <v>107799.8193670795</v>
      </c>
      <c r="K176" s="26">
        <f t="shared" si="24"/>
        <v>172946.91924976991</v>
      </c>
      <c r="L176" s="39">
        <v>400000</v>
      </c>
      <c r="M176" s="39">
        <f t="shared" si="21"/>
        <v>227053.08075023009</v>
      </c>
    </row>
    <row r="177" spans="5:13">
      <c r="E177" s="3">
        <v>175</v>
      </c>
      <c r="F177" s="26">
        <f t="shared" si="22"/>
        <v>1143.0753067967614</v>
      </c>
      <c r="G177" s="26">
        <f t="shared" si="19"/>
        <v>394.62541395044286</v>
      </c>
      <c r="H177" s="26">
        <f t="shared" si="23"/>
        <v>748.44989284631856</v>
      </c>
      <c r="I177" s="26">
        <f t="shared" si="26"/>
        <v>92632.984736304221</v>
      </c>
      <c r="J177" s="26">
        <f t="shared" si="26"/>
        <v>108548.26925992582</v>
      </c>
      <c r="K177" s="26">
        <f t="shared" si="24"/>
        <v>172200.18063292053</v>
      </c>
      <c r="L177" s="39">
        <v>400000</v>
      </c>
      <c r="M177" s="39">
        <f t="shared" si="21"/>
        <v>227799.81936707947</v>
      </c>
    </row>
    <row r="178" spans="5:13">
      <c r="E178" s="3">
        <v>176</v>
      </c>
      <c r="F178" s="26">
        <f t="shared" si="22"/>
        <v>1143.0753067967614</v>
      </c>
      <c r="G178" s="26">
        <f t="shared" si="19"/>
        <v>392.91021627933674</v>
      </c>
      <c r="H178" s="26">
        <f t="shared" si="23"/>
        <v>750.16509051742469</v>
      </c>
      <c r="I178" s="26">
        <f t="shared" si="26"/>
        <v>93025.894952583563</v>
      </c>
      <c r="J178" s="26">
        <f t="shared" si="26"/>
        <v>109298.43435044325</v>
      </c>
      <c r="K178" s="26">
        <f t="shared" si="24"/>
        <v>171451.73074007421</v>
      </c>
      <c r="L178" s="39">
        <v>400000</v>
      </c>
      <c r="M178" s="39">
        <f t="shared" si="21"/>
        <v>228548.26925992579</v>
      </c>
    </row>
    <row r="179" spans="5:13">
      <c r="E179" s="3">
        <v>177</v>
      </c>
      <c r="F179" s="26">
        <f t="shared" si="22"/>
        <v>1143.0753067967614</v>
      </c>
      <c r="G179" s="26">
        <f t="shared" si="19"/>
        <v>391.19108794690095</v>
      </c>
      <c r="H179" s="26">
        <f t="shared" si="23"/>
        <v>751.88421884986042</v>
      </c>
      <c r="I179" s="26">
        <f t="shared" ref="I179:J194" si="27">I178+G179</f>
        <v>93417.08604053047</v>
      </c>
      <c r="J179" s="26">
        <f t="shared" si="27"/>
        <v>110050.31856929311</v>
      </c>
      <c r="K179" s="26">
        <f t="shared" si="24"/>
        <v>170701.56564955678</v>
      </c>
      <c r="L179" s="39">
        <v>400000</v>
      </c>
      <c r="M179" s="39">
        <f t="shared" si="21"/>
        <v>229298.43435044322</v>
      </c>
    </row>
    <row r="180" spans="5:13">
      <c r="E180" s="3">
        <v>178</v>
      </c>
      <c r="F180" s="26">
        <f t="shared" si="22"/>
        <v>1143.0753067967614</v>
      </c>
      <c r="G180" s="26">
        <f t="shared" si="19"/>
        <v>389.46801994537003</v>
      </c>
      <c r="H180" s="26">
        <f t="shared" si="23"/>
        <v>753.60728685139134</v>
      </c>
      <c r="I180" s="26">
        <f t="shared" si="27"/>
        <v>93806.554060475843</v>
      </c>
      <c r="J180" s="26">
        <f t="shared" si="27"/>
        <v>110803.9258561445</v>
      </c>
      <c r="K180" s="26">
        <f t="shared" si="24"/>
        <v>169949.68143070693</v>
      </c>
      <c r="L180" s="39">
        <v>400000</v>
      </c>
      <c r="M180" s="39">
        <f t="shared" si="21"/>
        <v>230050.31856929307</v>
      </c>
    </row>
    <row r="181" spans="5:13">
      <c r="E181" s="3">
        <v>179</v>
      </c>
      <c r="F181" s="26">
        <f t="shared" si="22"/>
        <v>1143.0753067967614</v>
      </c>
      <c r="G181" s="26">
        <f t="shared" si="19"/>
        <v>387.74100324633559</v>
      </c>
      <c r="H181" s="26">
        <f t="shared" si="23"/>
        <v>755.33430355042583</v>
      </c>
      <c r="I181" s="26">
        <f t="shared" si="27"/>
        <v>94194.29506372218</v>
      </c>
      <c r="J181" s="26">
        <f t="shared" si="27"/>
        <v>111559.26015969492</v>
      </c>
      <c r="K181" s="26">
        <f t="shared" si="24"/>
        <v>169196.07414385554</v>
      </c>
      <c r="L181" s="39">
        <v>400000</v>
      </c>
      <c r="M181" s="39">
        <f t="shared" si="21"/>
        <v>230803.92585614446</v>
      </c>
    </row>
    <row r="182" spans="5:13">
      <c r="E182" s="3">
        <v>180</v>
      </c>
      <c r="F182" s="26">
        <f t="shared" si="22"/>
        <v>1143.0753067967614</v>
      </c>
      <c r="G182" s="26">
        <f t="shared" si="19"/>
        <v>386.01002880069922</v>
      </c>
      <c r="H182" s="26">
        <f t="shared" si="23"/>
        <v>757.06527799606215</v>
      </c>
      <c r="I182" s="26">
        <f t="shared" si="27"/>
        <v>94580.305092522874</v>
      </c>
      <c r="J182" s="26">
        <f t="shared" si="27"/>
        <v>112316.32543769099</v>
      </c>
      <c r="K182" s="26">
        <f t="shared" si="24"/>
        <v>168440.73984030512</v>
      </c>
      <c r="L182" s="39">
        <v>400000</v>
      </c>
      <c r="M182" s="39">
        <f t="shared" si="21"/>
        <v>231559.26015969488</v>
      </c>
    </row>
    <row r="183" spans="5:13">
      <c r="E183" s="3">
        <v>181</v>
      </c>
      <c r="F183" s="26">
        <f t="shared" si="22"/>
        <v>1143.0753067967614</v>
      </c>
      <c r="G183" s="26">
        <f t="shared" si="19"/>
        <v>384.27508753862492</v>
      </c>
      <c r="H183" s="26">
        <f t="shared" si="23"/>
        <v>758.80021925813651</v>
      </c>
      <c r="I183" s="26">
        <f t="shared" si="27"/>
        <v>94964.580180061501</v>
      </c>
      <c r="J183" s="26">
        <f t="shared" si="27"/>
        <v>113075.12565694912</v>
      </c>
      <c r="K183" s="26">
        <f t="shared" si="24"/>
        <v>167683.67456230905</v>
      </c>
      <c r="L183" s="39">
        <v>400000</v>
      </c>
      <c r="M183" s="39">
        <f t="shared" si="21"/>
        <v>232316.32543769095</v>
      </c>
    </row>
    <row r="184" spans="5:13">
      <c r="E184" s="3">
        <v>182</v>
      </c>
      <c r="F184" s="26">
        <f t="shared" si="22"/>
        <v>1143.0753067967614</v>
      </c>
      <c r="G184" s="26">
        <f t="shared" si="19"/>
        <v>382.53617036949169</v>
      </c>
      <c r="H184" s="26">
        <f t="shared" si="23"/>
        <v>760.5391364272698</v>
      </c>
      <c r="I184" s="26">
        <f t="shared" si="27"/>
        <v>95347.116350430995</v>
      </c>
      <c r="J184" s="26">
        <f t="shared" si="27"/>
        <v>113835.66479337639</v>
      </c>
      <c r="K184" s="26">
        <f t="shared" si="24"/>
        <v>166924.87434305091</v>
      </c>
      <c r="L184" s="39">
        <v>400000</v>
      </c>
      <c r="M184" s="39">
        <f t="shared" si="21"/>
        <v>233075.12565694909</v>
      </c>
    </row>
    <row r="185" spans="5:13">
      <c r="E185" s="3">
        <v>183</v>
      </c>
      <c r="F185" s="26">
        <f t="shared" si="22"/>
        <v>1143.0753067967614</v>
      </c>
      <c r="G185" s="26">
        <f t="shared" si="19"/>
        <v>380.7932681818458</v>
      </c>
      <c r="H185" s="26">
        <f t="shared" si="23"/>
        <v>762.28203861491556</v>
      </c>
      <c r="I185" s="26">
        <f t="shared" si="27"/>
        <v>95727.909618612844</v>
      </c>
      <c r="J185" s="26">
        <f t="shared" si="27"/>
        <v>114597.9468319913</v>
      </c>
      <c r="K185" s="26">
        <f t="shared" si="24"/>
        <v>166164.33520662363</v>
      </c>
      <c r="L185" s="39">
        <v>400000</v>
      </c>
      <c r="M185" s="39">
        <f t="shared" si="21"/>
        <v>233835.66479337637</v>
      </c>
    </row>
    <row r="186" spans="5:13">
      <c r="E186" s="3">
        <v>184</v>
      </c>
      <c r="F186" s="26">
        <f t="shared" si="22"/>
        <v>1143.0753067967614</v>
      </c>
      <c r="G186" s="26">
        <f t="shared" si="19"/>
        <v>379.04637184335331</v>
      </c>
      <c r="H186" s="26">
        <f t="shared" si="23"/>
        <v>764.02893495340811</v>
      </c>
      <c r="I186" s="26">
        <f t="shared" si="27"/>
        <v>96106.955990456205</v>
      </c>
      <c r="J186" s="26">
        <f t="shared" si="27"/>
        <v>115361.97576694471</v>
      </c>
      <c r="K186" s="26">
        <f t="shared" si="24"/>
        <v>165402.05316800872</v>
      </c>
      <c r="L186" s="39">
        <v>400000</v>
      </c>
      <c r="M186" s="39">
        <f t="shared" si="21"/>
        <v>234597.94683199128</v>
      </c>
    </row>
    <row r="187" spans="5:13">
      <c r="E187" s="3">
        <v>185</v>
      </c>
      <c r="F187" s="26">
        <f t="shared" si="22"/>
        <v>1143.0753067967614</v>
      </c>
      <c r="G187" s="26">
        <f t="shared" si="19"/>
        <v>377.29547220075176</v>
      </c>
      <c r="H187" s="26">
        <f t="shared" si="23"/>
        <v>765.77983459600966</v>
      </c>
      <c r="I187" s="26">
        <f t="shared" si="27"/>
        <v>96484.251462656961</v>
      </c>
      <c r="J187" s="26">
        <f t="shared" si="27"/>
        <v>116127.75560154072</v>
      </c>
      <c r="K187" s="26">
        <f t="shared" si="24"/>
        <v>164638.0242330553</v>
      </c>
      <c r="L187" s="39">
        <v>400000</v>
      </c>
      <c r="M187" s="39">
        <f t="shared" si="21"/>
        <v>235361.9757669447</v>
      </c>
    </row>
    <row r="188" spans="5:13">
      <c r="E188" s="3">
        <v>186</v>
      </c>
      <c r="F188" s="26">
        <f t="shared" si="22"/>
        <v>1143.0753067967614</v>
      </c>
      <c r="G188" s="26">
        <f t="shared" si="19"/>
        <v>375.54056007980256</v>
      </c>
      <c r="H188" s="26">
        <f t="shared" si="23"/>
        <v>767.53474671695881</v>
      </c>
      <c r="I188" s="26">
        <f t="shared" si="27"/>
        <v>96859.792022736758</v>
      </c>
      <c r="J188" s="26">
        <f t="shared" si="27"/>
        <v>116895.29034825768</v>
      </c>
      <c r="K188" s="26">
        <f t="shared" si="24"/>
        <v>163872.2443984593</v>
      </c>
      <c r="L188" s="39">
        <v>400000</v>
      </c>
      <c r="M188" s="39">
        <f t="shared" si="21"/>
        <v>236127.7556015407</v>
      </c>
    </row>
    <row r="189" spans="5:13">
      <c r="E189" s="3">
        <v>187</v>
      </c>
      <c r="F189" s="26">
        <f t="shared" si="22"/>
        <v>1143.0753067967614</v>
      </c>
      <c r="G189" s="26">
        <f t="shared" si="19"/>
        <v>373.78162628524285</v>
      </c>
      <c r="H189" s="26">
        <f t="shared" si="23"/>
        <v>769.29368051151857</v>
      </c>
      <c r="I189" s="26">
        <f t="shared" si="27"/>
        <v>97233.573649022001</v>
      </c>
      <c r="J189" s="26">
        <f t="shared" si="27"/>
        <v>117664.5840287692</v>
      </c>
      <c r="K189" s="26">
        <f t="shared" si="24"/>
        <v>163104.70965174233</v>
      </c>
      <c r="L189" s="39">
        <v>400000</v>
      </c>
      <c r="M189" s="39">
        <f t="shared" si="21"/>
        <v>236895.29034825767</v>
      </c>
    </row>
    <row r="190" spans="5:13">
      <c r="E190" s="3">
        <v>188</v>
      </c>
      <c r="F190" s="26">
        <f t="shared" si="22"/>
        <v>1143.0753067967614</v>
      </c>
      <c r="G190" s="26">
        <f t="shared" si="19"/>
        <v>372.01866160073723</v>
      </c>
      <c r="H190" s="26">
        <f t="shared" si="23"/>
        <v>771.05664519602419</v>
      </c>
      <c r="I190" s="26">
        <f t="shared" si="27"/>
        <v>97605.592310622742</v>
      </c>
      <c r="J190" s="26">
        <f t="shared" si="27"/>
        <v>118435.64067396522</v>
      </c>
      <c r="K190" s="26">
        <f t="shared" si="24"/>
        <v>162335.4159712308</v>
      </c>
      <c r="L190" s="39">
        <v>400000</v>
      </c>
      <c r="M190" s="39">
        <f t="shared" si="21"/>
        <v>237664.5840287692</v>
      </c>
    </row>
    <row r="191" spans="5:13">
      <c r="E191" s="3">
        <v>189</v>
      </c>
      <c r="F191" s="26">
        <f t="shared" si="22"/>
        <v>1143.0753067967614</v>
      </c>
      <c r="G191" s="26">
        <f t="shared" si="19"/>
        <v>370.25165678882973</v>
      </c>
      <c r="H191" s="26">
        <f t="shared" si="23"/>
        <v>772.82365000793175</v>
      </c>
      <c r="I191" s="26">
        <f t="shared" si="27"/>
        <v>97975.843967411565</v>
      </c>
      <c r="J191" s="26">
        <f t="shared" si="27"/>
        <v>119208.46432397315</v>
      </c>
      <c r="K191" s="26">
        <f t="shared" si="24"/>
        <v>161564.35932603478</v>
      </c>
      <c r="L191" s="39">
        <v>400000</v>
      </c>
      <c r="M191" s="39">
        <f t="shared" si="21"/>
        <v>238435.64067396522</v>
      </c>
    </row>
    <row r="192" spans="5:13">
      <c r="E192" s="3">
        <v>190</v>
      </c>
      <c r="F192" s="26">
        <f t="shared" si="22"/>
        <v>1143.0753067967614</v>
      </c>
      <c r="G192" s="26">
        <f t="shared" si="19"/>
        <v>368.48060259089488</v>
      </c>
      <c r="H192" s="26">
        <f t="shared" si="23"/>
        <v>774.59470420586649</v>
      </c>
      <c r="I192" s="26">
        <f t="shared" si="27"/>
        <v>98344.324570002456</v>
      </c>
      <c r="J192" s="26">
        <f t="shared" si="27"/>
        <v>119983.05902817902</v>
      </c>
      <c r="K192" s="26">
        <f t="shared" si="24"/>
        <v>160791.53567602686</v>
      </c>
      <c r="L192" s="39">
        <v>400000</v>
      </c>
      <c r="M192" s="39">
        <f t="shared" si="21"/>
        <v>239208.46432397314</v>
      </c>
    </row>
    <row r="193" spans="5:13">
      <c r="E193" s="3">
        <v>191</v>
      </c>
      <c r="F193" s="26">
        <f t="shared" si="22"/>
        <v>1143.0753067967614</v>
      </c>
      <c r="G193" s="26">
        <f t="shared" si="19"/>
        <v>366.7054897270898</v>
      </c>
      <c r="H193" s="26">
        <f t="shared" si="23"/>
        <v>776.36981706967163</v>
      </c>
      <c r="I193" s="26">
        <f t="shared" si="27"/>
        <v>98711.030059729543</v>
      </c>
      <c r="J193" s="26">
        <f t="shared" si="27"/>
        <v>120759.42884524869</v>
      </c>
      <c r="K193" s="26">
        <f t="shared" si="24"/>
        <v>160016.94097182099</v>
      </c>
      <c r="L193" s="39">
        <v>400000</v>
      </c>
      <c r="M193" s="39">
        <f t="shared" si="21"/>
        <v>239983.05902817901</v>
      </c>
    </row>
    <row r="194" spans="5:13">
      <c r="E194" s="3">
        <v>192</v>
      </c>
      <c r="F194" s="26">
        <f t="shared" si="22"/>
        <v>1143.0753067967614</v>
      </c>
      <c r="G194" s="26">
        <f t="shared" ref="G194:G257" si="28">(B$4/B$6)*K194</f>
        <v>364.9263088963051</v>
      </c>
      <c r="H194" s="26">
        <f t="shared" si="23"/>
        <v>778.14899790045638</v>
      </c>
      <c r="I194" s="26">
        <f t="shared" si="27"/>
        <v>99075.956368625848</v>
      </c>
      <c r="J194" s="26">
        <f t="shared" si="27"/>
        <v>121537.57784314915</v>
      </c>
      <c r="K194" s="26">
        <f t="shared" si="24"/>
        <v>159240.57115475132</v>
      </c>
      <c r="L194" s="39">
        <v>400000</v>
      </c>
      <c r="M194" s="39">
        <f t="shared" si="21"/>
        <v>240759.42884524868</v>
      </c>
    </row>
    <row r="195" spans="5:13">
      <c r="E195" s="3">
        <v>193</v>
      </c>
      <c r="F195" s="26">
        <f t="shared" si="22"/>
        <v>1143.0753067967614</v>
      </c>
      <c r="G195" s="26">
        <f t="shared" si="28"/>
        <v>363.14305077611658</v>
      </c>
      <c r="H195" s="26">
        <f t="shared" si="23"/>
        <v>779.9322560206449</v>
      </c>
      <c r="I195" s="26">
        <f t="shared" ref="I195:J210" si="29">I194+G195</f>
        <v>99439.099419401959</v>
      </c>
      <c r="J195" s="26">
        <f t="shared" si="29"/>
        <v>122317.5100991698</v>
      </c>
      <c r="K195" s="26">
        <f t="shared" si="24"/>
        <v>158462.42215685087</v>
      </c>
      <c r="L195" s="39">
        <v>400000</v>
      </c>
      <c r="M195" s="39">
        <f t="shared" ref="M195:M258" si="30">L195-K195</f>
        <v>241537.57784314913</v>
      </c>
    </row>
    <row r="196" spans="5:13">
      <c r="E196" s="3">
        <v>194</v>
      </c>
      <c r="F196" s="26">
        <f t="shared" ref="F196:F259" si="31">F195</f>
        <v>1143.0753067967614</v>
      </c>
      <c r="G196" s="26">
        <f t="shared" si="28"/>
        <v>361.35570602273594</v>
      </c>
      <c r="H196" s="26">
        <f t="shared" ref="H196:H259" si="32">F196-G196</f>
        <v>781.71960077402548</v>
      </c>
      <c r="I196" s="26">
        <f t="shared" si="29"/>
        <v>99800.455125424691</v>
      </c>
      <c r="J196" s="26">
        <f t="shared" si="29"/>
        <v>123099.22969994383</v>
      </c>
      <c r="K196" s="26">
        <f t="shared" ref="K196:K259" si="33">K195-H195</f>
        <v>157682.48990083023</v>
      </c>
      <c r="L196" s="39">
        <v>400000</v>
      </c>
      <c r="M196" s="39">
        <f t="shared" si="30"/>
        <v>242317.51009916977</v>
      </c>
    </row>
    <row r="197" spans="5:13">
      <c r="E197" s="3">
        <v>195</v>
      </c>
      <c r="F197" s="26">
        <f t="shared" si="31"/>
        <v>1143.0753067967614</v>
      </c>
      <c r="G197" s="26">
        <f t="shared" si="28"/>
        <v>359.56426527096215</v>
      </c>
      <c r="H197" s="26">
        <f t="shared" si="32"/>
        <v>783.51104152579933</v>
      </c>
      <c r="I197" s="26">
        <f t="shared" si="29"/>
        <v>100160.01939069566</v>
      </c>
      <c r="J197" s="26">
        <f t="shared" si="29"/>
        <v>123882.74074146962</v>
      </c>
      <c r="K197" s="26">
        <f t="shared" si="33"/>
        <v>156900.7703000562</v>
      </c>
      <c r="L197" s="39">
        <v>400000</v>
      </c>
      <c r="M197" s="39">
        <f t="shared" si="30"/>
        <v>243099.2296999438</v>
      </c>
    </row>
    <row r="198" spans="5:13">
      <c r="E198" s="3">
        <v>196</v>
      </c>
      <c r="F198" s="26">
        <f t="shared" si="31"/>
        <v>1143.0753067967614</v>
      </c>
      <c r="G198" s="26">
        <f t="shared" si="28"/>
        <v>357.76871913413214</v>
      </c>
      <c r="H198" s="26">
        <f t="shared" si="32"/>
        <v>785.30658766262923</v>
      </c>
      <c r="I198" s="26">
        <f t="shared" si="29"/>
        <v>100517.78810982979</v>
      </c>
      <c r="J198" s="26">
        <f t="shared" si="29"/>
        <v>124668.04732913226</v>
      </c>
      <c r="K198" s="26">
        <f t="shared" si="33"/>
        <v>156117.25925853039</v>
      </c>
      <c r="L198" s="39">
        <v>400000</v>
      </c>
      <c r="M198" s="39">
        <f t="shared" si="30"/>
        <v>243882.74074146961</v>
      </c>
    </row>
    <row r="199" spans="5:13">
      <c r="E199" s="3">
        <v>197</v>
      </c>
      <c r="F199" s="26">
        <f t="shared" si="31"/>
        <v>1143.0753067967614</v>
      </c>
      <c r="G199" s="26">
        <f t="shared" si="28"/>
        <v>355.96905820407193</v>
      </c>
      <c r="H199" s="26">
        <f t="shared" si="32"/>
        <v>787.10624859268955</v>
      </c>
      <c r="I199" s="26">
        <f t="shared" si="29"/>
        <v>100873.75716803387</v>
      </c>
      <c r="J199" s="26">
        <f t="shared" si="29"/>
        <v>125455.15357772495</v>
      </c>
      <c r="K199" s="26">
        <f t="shared" si="33"/>
        <v>155331.95267086776</v>
      </c>
      <c r="L199" s="39">
        <v>400000</v>
      </c>
      <c r="M199" s="39">
        <f t="shared" si="30"/>
        <v>244668.04732913224</v>
      </c>
    </row>
    <row r="200" spans="5:13">
      <c r="E200" s="3">
        <v>198</v>
      </c>
      <c r="F200" s="26">
        <f t="shared" si="31"/>
        <v>1143.0753067967614</v>
      </c>
      <c r="G200" s="26">
        <f t="shared" si="28"/>
        <v>354.165273051047</v>
      </c>
      <c r="H200" s="26">
        <f t="shared" si="32"/>
        <v>788.91003374571437</v>
      </c>
      <c r="I200" s="26">
        <f t="shared" si="29"/>
        <v>101227.92244108493</v>
      </c>
      <c r="J200" s="26">
        <f t="shared" si="29"/>
        <v>126244.06361147067</v>
      </c>
      <c r="K200" s="26">
        <f t="shared" si="33"/>
        <v>154544.84642227506</v>
      </c>
      <c r="L200" s="39">
        <v>400000</v>
      </c>
      <c r="M200" s="39">
        <f t="shared" si="30"/>
        <v>245455.15357772494</v>
      </c>
    </row>
    <row r="201" spans="5:13">
      <c r="E201" s="3">
        <v>199</v>
      </c>
      <c r="F201" s="26">
        <f t="shared" si="31"/>
        <v>1143.0753067967614</v>
      </c>
      <c r="G201" s="26">
        <f t="shared" si="28"/>
        <v>352.35735422371306</v>
      </c>
      <c r="H201" s="26">
        <f t="shared" si="32"/>
        <v>790.71795257304836</v>
      </c>
      <c r="I201" s="26">
        <f t="shared" si="29"/>
        <v>101580.27979530864</v>
      </c>
      <c r="J201" s="26">
        <f t="shared" si="29"/>
        <v>127034.78156404372</v>
      </c>
      <c r="K201" s="26">
        <f t="shared" si="33"/>
        <v>153755.93638852934</v>
      </c>
      <c r="L201" s="39">
        <v>400000</v>
      </c>
      <c r="M201" s="39">
        <f t="shared" si="30"/>
        <v>246244.06361147066</v>
      </c>
    </row>
    <row r="202" spans="5:13">
      <c r="E202" s="3">
        <v>200</v>
      </c>
      <c r="F202" s="26">
        <f t="shared" si="31"/>
        <v>1143.0753067967614</v>
      </c>
      <c r="G202" s="26">
        <f t="shared" si="28"/>
        <v>350.54529224906651</v>
      </c>
      <c r="H202" s="26">
        <f t="shared" si="32"/>
        <v>792.53001454769492</v>
      </c>
      <c r="I202" s="26">
        <f t="shared" si="29"/>
        <v>101930.82508755771</v>
      </c>
      <c r="J202" s="26">
        <f t="shared" si="29"/>
        <v>127827.31157859141</v>
      </c>
      <c r="K202" s="26">
        <f t="shared" si="33"/>
        <v>152965.21843595628</v>
      </c>
      <c r="L202" s="39">
        <v>400000</v>
      </c>
      <c r="M202" s="39">
        <f t="shared" si="30"/>
        <v>247034.78156404372</v>
      </c>
    </row>
    <row r="203" spans="5:13">
      <c r="E203" s="3">
        <v>201</v>
      </c>
      <c r="F203" s="26">
        <f t="shared" si="31"/>
        <v>1143.0753067967614</v>
      </c>
      <c r="G203" s="26">
        <f t="shared" si="28"/>
        <v>348.72907763239471</v>
      </c>
      <c r="H203" s="26">
        <f t="shared" si="32"/>
        <v>794.34622916436672</v>
      </c>
      <c r="I203" s="26">
        <f t="shared" si="29"/>
        <v>102279.5541651901</v>
      </c>
      <c r="J203" s="26">
        <f t="shared" si="29"/>
        <v>128621.65780775578</v>
      </c>
      <c r="K203" s="26">
        <f t="shared" si="33"/>
        <v>152172.68842140859</v>
      </c>
      <c r="L203" s="39">
        <v>400000</v>
      </c>
      <c r="M203" s="39">
        <f t="shared" si="30"/>
        <v>247827.31157859141</v>
      </c>
    </row>
    <row r="204" spans="5:13">
      <c r="E204" s="3">
        <v>202</v>
      </c>
      <c r="F204" s="26">
        <f t="shared" si="31"/>
        <v>1143.0753067967614</v>
      </c>
      <c r="G204" s="26">
        <f t="shared" si="28"/>
        <v>346.90870085722634</v>
      </c>
      <c r="H204" s="26">
        <f t="shared" si="32"/>
        <v>796.16660593953509</v>
      </c>
      <c r="I204" s="26">
        <f t="shared" si="29"/>
        <v>102626.46286604732</v>
      </c>
      <c r="J204" s="26">
        <f t="shared" si="29"/>
        <v>129417.82441369531</v>
      </c>
      <c r="K204" s="26">
        <f t="shared" si="33"/>
        <v>151378.34219224422</v>
      </c>
      <c r="L204" s="39">
        <v>400000</v>
      </c>
      <c r="M204" s="39">
        <f t="shared" si="30"/>
        <v>248621.65780775578</v>
      </c>
    </row>
    <row r="205" spans="5:13">
      <c r="E205" s="3">
        <v>203</v>
      </c>
      <c r="F205" s="26">
        <f t="shared" si="31"/>
        <v>1143.0753067967614</v>
      </c>
      <c r="G205" s="26">
        <f t="shared" si="28"/>
        <v>345.08415238528158</v>
      </c>
      <c r="H205" s="26">
        <f t="shared" si="32"/>
        <v>797.99115441147978</v>
      </c>
      <c r="I205" s="26">
        <f t="shared" si="29"/>
        <v>102971.54701843261</v>
      </c>
      <c r="J205" s="26">
        <f t="shared" si="29"/>
        <v>130215.81556810679</v>
      </c>
      <c r="K205" s="26">
        <f t="shared" si="33"/>
        <v>150582.17558630469</v>
      </c>
      <c r="L205" s="39">
        <v>400000</v>
      </c>
      <c r="M205" s="39">
        <f t="shared" si="30"/>
        <v>249417.82441369531</v>
      </c>
    </row>
    <row r="206" spans="5:13">
      <c r="E206" s="3">
        <v>204</v>
      </c>
      <c r="F206" s="26">
        <f t="shared" si="31"/>
        <v>1143.0753067967614</v>
      </c>
      <c r="G206" s="26">
        <f t="shared" si="28"/>
        <v>343.2554226564219</v>
      </c>
      <c r="H206" s="26">
        <f t="shared" si="32"/>
        <v>799.81988414033958</v>
      </c>
      <c r="I206" s="26">
        <f t="shared" si="29"/>
        <v>103314.80244108904</v>
      </c>
      <c r="J206" s="26">
        <f t="shared" si="29"/>
        <v>131015.63545224712</v>
      </c>
      <c r="K206" s="26">
        <f t="shared" si="33"/>
        <v>149784.1844318932</v>
      </c>
      <c r="L206" s="39">
        <v>400000</v>
      </c>
      <c r="M206" s="39">
        <f t="shared" si="30"/>
        <v>250215.8155681068</v>
      </c>
    </row>
    <row r="207" spans="5:13">
      <c r="E207" s="3">
        <v>205</v>
      </c>
      <c r="F207" s="26">
        <f t="shared" si="31"/>
        <v>1143.0753067967614</v>
      </c>
      <c r="G207" s="26">
        <f t="shared" si="28"/>
        <v>341.42250208860031</v>
      </c>
      <c r="H207" s="26">
        <f t="shared" si="32"/>
        <v>801.65280470816106</v>
      </c>
      <c r="I207" s="26">
        <f t="shared" si="29"/>
        <v>103656.22494317763</v>
      </c>
      <c r="J207" s="26">
        <f t="shared" si="29"/>
        <v>131817.28825695527</v>
      </c>
      <c r="K207" s="26">
        <f t="shared" si="33"/>
        <v>148984.36454775286</v>
      </c>
      <c r="L207" s="39">
        <v>400000</v>
      </c>
      <c r="M207" s="39">
        <f t="shared" si="30"/>
        <v>251015.63545224714</v>
      </c>
    </row>
    <row r="208" spans="5:13">
      <c r="E208" s="3">
        <v>206</v>
      </c>
      <c r="F208" s="26">
        <f t="shared" si="31"/>
        <v>1143.0753067967614</v>
      </c>
      <c r="G208" s="26">
        <f t="shared" si="28"/>
        <v>339.58538107781078</v>
      </c>
      <c r="H208" s="26">
        <f t="shared" si="32"/>
        <v>803.48992571895064</v>
      </c>
      <c r="I208" s="26">
        <f t="shared" si="29"/>
        <v>103995.81032425544</v>
      </c>
      <c r="J208" s="26">
        <f t="shared" si="29"/>
        <v>132620.77818267423</v>
      </c>
      <c r="K208" s="26">
        <f t="shared" si="33"/>
        <v>148182.7117430447</v>
      </c>
      <c r="L208" s="39">
        <v>400000</v>
      </c>
      <c r="M208" s="39">
        <f t="shared" si="30"/>
        <v>251817.2882569553</v>
      </c>
    </row>
    <row r="209" spans="5:13">
      <c r="E209" s="3">
        <v>207</v>
      </c>
      <c r="F209" s="26">
        <f t="shared" si="31"/>
        <v>1143.0753067967614</v>
      </c>
      <c r="G209" s="26">
        <f t="shared" si="28"/>
        <v>337.74404999803818</v>
      </c>
      <c r="H209" s="26">
        <f t="shared" si="32"/>
        <v>805.33125679872319</v>
      </c>
      <c r="I209" s="26">
        <f t="shared" si="29"/>
        <v>104333.55437425348</v>
      </c>
      <c r="J209" s="26">
        <f t="shared" si="29"/>
        <v>133426.10943947296</v>
      </c>
      <c r="K209" s="26">
        <f t="shared" si="33"/>
        <v>147379.22181732574</v>
      </c>
      <c r="L209" s="39">
        <v>400000</v>
      </c>
      <c r="M209" s="39">
        <f t="shared" si="30"/>
        <v>252620.77818267426</v>
      </c>
    </row>
    <row r="210" spans="5:13">
      <c r="E210" s="3">
        <v>208</v>
      </c>
      <c r="F210" s="26">
        <f t="shared" si="31"/>
        <v>1143.0753067967614</v>
      </c>
      <c r="G210" s="26">
        <f t="shared" si="28"/>
        <v>335.89849920120776</v>
      </c>
      <c r="H210" s="26">
        <f t="shared" si="32"/>
        <v>807.17680759555367</v>
      </c>
      <c r="I210" s="26">
        <f t="shared" si="29"/>
        <v>104669.45287345469</v>
      </c>
      <c r="J210" s="26">
        <f t="shared" si="29"/>
        <v>134233.28624706852</v>
      </c>
      <c r="K210" s="26">
        <f t="shared" si="33"/>
        <v>146573.89056052701</v>
      </c>
      <c r="L210" s="39">
        <v>400000</v>
      </c>
      <c r="M210" s="39">
        <f t="shared" si="30"/>
        <v>253426.10943947299</v>
      </c>
    </row>
    <row r="211" spans="5:13">
      <c r="E211" s="3">
        <v>209</v>
      </c>
      <c r="F211" s="26">
        <f t="shared" si="31"/>
        <v>1143.0753067967614</v>
      </c>
      <c r="G211" s="26">
        <f t="shared" si="28"/>
        <v>334.0487190171346</v>
      </c>
      <c r="H211" s="26">
        <f t="shared" si="32"/>
        <v>809.02658777962688</v>
      </c>
      <c r="I211" s="26">
        <f t="shared" ref="I211:J226" si="34">I210+G211</f>
        <v>105003.50159247183</v>
      </c>
      <c r="J211" s="26">
        <f t="shared" si="34"/>
        <v>135042.31283484816</v>
      </c>
      <c r="K211" s="26">
        <f t="shared" si="33"/>
        <v>145766.71375293145</v>
      </c>
      <c r="L211" s="39">
        <v>400000</v>
      </c>
      <c r="M211" s="39">
        <f t="shared" si="30"/>
        <v>254233.28624706855</v>
      </c>
    </row>
    <row r="212" spans="5:13">
      <c r="E212" s="3">
        <v>210</v>
      </c>
      <c r="F212" s="26">
        <f t="shared" si="31"/>
        <v>1143.0753067967614</v>
      </c>
      <c r="G212" s="26">
        <f t="shared" si="28"/>
        <v>332.19469975347289</v>
      </c>
      <c r="H212" s="26">
        <f t="shared" si="32"/>
        <v>810.88060704328859</v>
      </c>
      <c r="I212" s="26">
        <f t="shared" si="34"/>
        <v>105335.6962922253</v>
      </c>
      <c r="J212" s="26">
        <f t="shared" si="34"/>
        <v>135853.19344189143</v>
      </c>
      <c r="K212" s="26">
        <f t="shared" si="33"/>
        <v>144957.68716515182</v>
      </c>
      <c r="L212" s="39">
        <v>400000</v>
      </c>
      <c r="M212" s="39">
        <f t="shared" si="30"/>
        <v>255042.31283484818</v>
      </c>
    </row>
    <row r="213" spans="5:13">
      <c r="E213" s="3">
        <v>211</v>
      </c>
      <c r="F213" s="26">
        <f t="shared" si="31"/>
        <v>1143.0753067967614</v>
      </c>
      <c r="G213" s="26">
        <f t="shared" si="28"/>
        <v>330.3364316956654</v>
      </c>
      <c r="H213" s="26">
        <f t="shared" si="32"/>
        <v>812.73887510109603</v>
      </c>
      <c r="I213" s="26">
        <f t="shared" si="34"/>
        <v>105666.03272392097</v>
      </c>
      <c r="J213" s="26">
        <f t="shared" si="34"/>
        <v>136665.93231699252</v>
      </c>
      <c r="K213" s="26">
        <f t="shared" si="33"/>
        <v>144146.80655810854</v>
      </c>
      <c r="L213" s="39">
        <v>400000</v>
      </c>
      <c r="M213" s="39">
        <f t="shared" si="30"/>
        <v>255853.19344189146</v>
      </c>
    </row>
    <row r="214" spans="5:13">
      <c r="E214" s="3">
        <v>212</v>
      </c>
      <c r="F214" s="26">
        <f t="shared" si="31"/>
        <v>1143.0753067967614</v>
      </c>
      <c r="G214" s="26">
        <f t="shared" si="28"/>
        <v>328.47390510689206</v>
      </c>
      <c r="H214" s="26">
        <f t="shared" si="32"/>
        <v>814.60140168986936</v>
      </c>
      <c r="I214" s="26">
        <f t="shared" si="34"/>
        <v>105994.50662902786</v>
      </c>
      <c r="J214" s="26">
        <f t="shared" si="34"/>
        <v>137480.53371868239</v>
      </c>
      <c r="K214" s="26">
        <f t="shared" si="33"/>
        <v>143334.06768300745</v>
      </c>
      <c r="L214" s="39">
        <v>400000</v>
      </c>
      <c r="M214" s="39">
        <f t="shared" si="30"/>
        <v>256665.93231699255</v>
      </c>
    </row>
    <row r="215" spans="5:13">
      <c r="E215" s="3">
        <v>213</v>
      </c>
      <c r="F215" s="26">
        <f t="shared" si="31"/>
        <v>1143.0753067967614</v>
      </c>
      <c r="G215" s="26">
        <f t="shared" si="28"/>
        <v>326.60711022801945</v>
      </c>
      <c r="H215" s="26">
        <f t="shared" si="32"/>
        <v>816.46819656874197</v>
      </c>
      <c r="I215" s="26">
        <f t="shared" si="34"/>
        <v>106321.11373925589</v>
      </c>
      <c r="J215" s="26">
        <f t="shared" si="34"/>
        <v>138297.00191525114</v>
      </c>
      <c r="K215" s="26">
        <f t="shared" si="33"/>
        <v>142519.46628131758</v>
      </c>
      <c r="L215" s="39">
        <v>400000</v>
      </c>
      <c r="M215" s="39">
        <f t="shared" si="30"/>
        <v>257480.53371868242</v>
      </c>
    </row>
    <row r="216" spans="5:13">
      <c r="E216" s="3">
        <v>214</v>
      </c>
      <c r="F216" s="26">
        <f t="shared" si="31"/>
        <v>1143.0753067967614</v>
      </c>
      <c r="G216" s="26">
        <f t="shared" si="28"/>
        <v>324.73603727754943</v>
      </c>
      <c r="H216" s="26">
        <f t="shared" si="32"/>
        <v>818.33926951921194</v>
      </c>
      <c r="I216" s="26">
        <f t="shared" si="34"/>
        <v>106645.84977653343</v>
      </c>
      <c r="J216" s="26">
        <f t="shared" si="34"/>
        <v>139115.34118477034</v>
      </c>
      <c r="K216" s="26">
        <f t="shared" si="33"/>
        <v>141702.99808474883</v>
      </c>
      <c r="L216" s="39">
        <v>400000</v>
      </c>
      <c r="M216" s="39">
        <f t="shared" si="30"/>
        <v>258297.00191525117</v>
      </c>
    </row>
    <row r="217" spans="5:13">
      <c r="E217" s="3">
        <v>215</v>
      </c>
      <c r="F217" s="26">
        <f t="shared" si="31"/>
        <v>1143.0753067967614</v>
      </c>
      <c r="G217" s="26">
        <f t="shared" si="28"/>
        <v>322.86067645156788</v>
      </c>
      <c r="H217" s="26">
        <f t="shared" si="32"/>
        <v>820.21463034519354</v>
      </c>
      <c r="I217" s="26">
        <f t="shared" si="34"/>
        <v>106968.710452985</v>
      </c>
      <c r="J217" s="26">
        <f t="shared" si="34"/>
        <v>139935.55581511554</v>
      </c>
      <c r="K217" s="26">
        <f t="shared" si="33"/>
        <v>140884.65881522963</v>
      </c>
      <c r="L217" s="39">
        <v>400000</v>
      </c>
      <c r="M217" s="39">
        <f t="shared" si="30"/>
        <v>259115.34118477037</v>
      </c>
    </row>
    <row r="218" spans="5:13">
      <c r="E218" s="3">
        <v>216</v>
      </c>
      <c r="F218" s="26">
        <f t="shared" si="31"/>
        <v>1143.0753067967614</v>
      </c>
      <c r="G218" s="26">
        <f t="shared" si="28"/>
        <v>320.98101792369346</v>
      </c>
      <c r="H218" s="26">
        <f t="shared" si="32"/>
        <v>822.09428887306797</v>
      </c>
      <c r="I218" s="26">
        <f t="shared" si="34"/>
        <v>107289.6914709087</v>
      </c>
      <c r="J218" s="26">
        <f t="shared" si="34"/>
        <v>140757.65010398862</v>
      </c>
      <c r="K218" s="26">
        <f t="shared" si="33"/>
        <v>140064.44418488443</v>
      </c>
      <c r="L218" s="39">
        <v>400000</v>
      </c>
      <c r="M218" s="39">
        <f t="shared" si="30"/>
        <v>259935.55581511557</v>
      </c>
    </row>
    <row r="219" spans="5:13">
      <c r="E219" s="3">
        <v>217</v>
      </c>
      <c r="F219" s="26">
        <f t="shared" si="31"/>
        <v>1143.0753067967614</v>
      </c>
      <c r="G219" s="26">
        <f t="shared" si="28"/>
        <v>319.09705184502599</v>
      </c>
      <c r="H219" s="26">
        <f t="shared" si="32"/>
        <v>823.97825495173538</v>
      </c>
      <c r="I219" s="26">
        <f t="shared" si="34"/>
        <v>107608.78852275372</v>
      </c>
      <c r="J219" s="26">
        <f t="shared" si="34"/>
        <v>141581.62835894036</v>
      </c>
      <c r="K219" s="26">
        <f t="shared" si="33"/>
        <v>139242.34989601135</v>
      </c>
      <c r="L219" s="39">
        <v>400000</v>
      </c>
      <c r="M219" s="39">
        <f t="shared" si="30"/>
        <v>260757.65010398865</v>
      </c>
    </row>
    <row r="220" spans="5:13">
      <c r="E220" s="3">
        <v>218</v>
      </c>
      <c r="F220" s="26">
        <f t="shared" si="31"/>
        <v>1143.0753067967614</v>
      </c>
      <c r="G220" s="26">
        <f t="shared" si="28"/>
        <v>317.20876834409495</v>
      </c>
      <c r="H220" s="26">
        <f t="shared" si="32"/>
        <v>825.86653845266642</v>
      </c>
      <c r="I220" s="26">
        <f t="shared" si="34"/>
        <v>107925.99729109781</v>
      </c>
      <c r="J220" s="26">
        <f t="shared" si="34"/>
        <v>142407.49489739301</v>
      </c>
      <c r="K220" s="26">
        <f t="shared" si="33"/>
        <v>138418.37164105961</v>
      </c>
      <c r="L220" s="39">
        <v>400000</v>
      </c>
      <c r="M220" s="39">
        <f t="shared" si="30"/>
        <v>261581.62835894039</v>
      </c>
    </row>
    <row r="221" spans="5:13">
      <c r="E221" s="3">
        <v>219</v>
      </c>
      <c r="F221" s="26">
        <f t="shared" si="31"/>
        <v>1143.0753067967614</v>
      </c>
      <c r="G221" s="26">
        <f t="shared" si="28"/>
        <v>315.31615752680761</v>
      </c>
      <c r="H221" s="26">
        <f t="shared" si="32"/>
        <v>827.75914926995381</v>
      </c>
      <c r="I221" s="26">
        <f t="shared" si="34"/>
        <v>108241.31344862461</v>
      </c>
      <c r="J221" s="26">
        <f t="shared" si="34"/>
        <v>143235.25404666297</v>
      </c>
      <c r="K221" s="26">
        <f t="shared" si="33"/>
        <v>137592.50510260696</v>
      </c>
      <c r="L221" s="39">
        <v>400000</v>
      </c>
      <c r="M221" s="39">
        <f t="shared" si="30"/>
        <v>262407.49489739304</v>
      </c>
    </row>
    <row r="222" spans="5:13">
      <c r="E222" s="3">
        <v>220</v>
      </c>
      <c r="F222" s="26">
        <f t="shared" si="31"/>
        <v>1143.0753067967614</v>
      </c>
      <c r="G222" s="26">
        <f t="shared" si="28"/>
        <v>313.41920947639727</v>
      </c>
      <c r="H222" s="26">
        <f t="shared" si="32"/>
        <v>829.6560973203641</v>
      </c>
      <c r="I222" s="26">
        <f t="shared" si="34"/>
        <v>108554.73265810101</v>
      </c>
      <c r="J222" s="26">
        <f t="shared" si="34"/>
        <v>144064.91014398335</v>
      </c>
      <c r="K222" s="26">
        <f t="shared" si="33"/>
        <v>136764.745953337</v>
      </c>
      <c r="L222" s="39">
        <v>400000</v>
      </c>
      <c r="M222" s="39">
        <f t="shared" si="30"/>
        <v>263235.254046663</v>
      </c>
    </row>
    <row r="223" spans="5:13">
      <c r="E223" s="3">
        <v>221</v>
      </c>
      <c r="F223" s="26">
        <f t="shared" si="31"/>
        <v>1143.0753067967614</v>
      </c>
      <c r="G223" s="26">
        <f t="shared" si="28"/>
        <v>311.51791425337143</v>
      </c>
      <c r="H223" s="26">
        <f t="shared" si="32"/>
        <v>831.55739254339005</v>
      </c>
      <c r="I223" s="26">
        <f t="shared" si="34"/>
        <v>108866.25057235439</v>
      </c>
      <c r="J223" s="26">
        <f t="shared" si="34"/>
        <v>144896.46753652673</v>
      </c>
      <c r="K223" s="26">
        <f t="shared" si="33"/>
        <v>135935.08985601662</v>
      </c>
      <c r="L223" s="39">
        <v>400000</v>
      </c>
      <c r="M223" s="39">
        <f t="shared" si="30"/>
        <v>264064.91014398338</v>
      </c>
    </row>
    <row r="224" spans="5:13">
      <c r="E224" s="3">
        <v>222</v>
      </c>
      <c r="F224" s="26">
        <f t="shared" si="31"/>
        <v>1143.0753067967614</v>
      </c>
      <c r="G224" s="26">
        <f t="shared" si="28"/>
        <v>309.61226189545948</v>
      </c>
      <c r="H224" s="26">
        <f t="shared" si="32"/>
        <v>833.46304490130194</v>
      </c>
      <c r="I224" s="26">
        <f t="shared" si="34"/>
        <v>109175.86283424984</v>
      </c>
      <c r="J224" s="26">
        <f t="shared" si="34"/>
        <v>145729.93058142802</v>
      </c>
      <c r="K224" s="26">
        <f t="shared" si="33"/>
        <v>135103.53246347324</v>
      </c>
      <c r="L224" s="39">
        <v>400000</v>
      </c>
      <c r="M224" s="39">
        <f t="shared" si="30"/>
        <v>264896.46753652673</v>
      </c>
    </row>
    <row r="225" spans="5:13">
      <c r="E225" s="3">
        <v>223</v>
      </c>
      <c r="F225" s="26">
        <f t="shared" si="31"/>
        <v>1143.0753067967614</v>
      </c>
      <c r="G225" s="26">
        <f t="shared" si="28"/>
        <v>307.70224241756074</v>
      </c>
      <c r="H225" s="26">
        <f t="shared" si="32"/>
        <v>835.37306437920074</v>
      </c>
      <c r="I225" s="26">
        <f t="shared" si="34"/>
        <v>109483.56507666741</v>
      </c>
      <c r="J225" s="26">
        <f t="shared" si="34"/>
        <v>146565.30364580723</v>
      </c>
      <c r="K225" s="26">
        <f t="shared" si="33"/>
        <v>134270.06941857195</v>
      </c>
      <c r="L225" s="39">
        <v>400000</v>
      </c>
      <c r="M225" s="39">
        <f t="shared" si="30"/>
        <v>265729.93058142805</v>
      </c>
    </row>
    <row r="226" spans="5:13">
      <c r="E226" s="3">
        <v>224</v>
      </c>
      <c r="F226" s="26">
        <f t="shared" si="31"/>
        <v>1143.0753067967614</v>
      </c>
      <c r="G226" s="26">
        <f t="shared" si="28"/>
        <v>305.78784581169168</v>
      </c>
      <c r="H226" s="26">
        <f t="shared" si="32"/>
        <v>837.28746098506974</v>
      </c>
      <c r="I226" s="26">
        <f t="shared" si="34"/>
        <v>109789.3529224791</v>
      </c>
      <c r="J226" s="26">
        <f t="shared" si="34"/>
        <v>147402.5911067923</v>
      </c>
      <c r="K226" s="26">
        <f t="shared" si="33"/>
        <v>133434.69635419274</v>
      </c>
      <c r="L226" s="39">
        <v>400000</v>
      </c>
      <c r="M226" s="39">
        <f t="shared" si="30"/>
        <v>266565.30364580726</v>
      </c>
    </row>
    <row r="227" spans="5:13">
      <c r="E227" s="3">
        <v>225</v>
      </c>
      <c r="F227" s="26">
        <f t="shared" si="31"/>
        <v>1143.0753067967614</v>
      </c>
      <c r="G227" s="26">
        <f t="shared" si="28"/>
        <v>303.86906204693423</v>
      </c>
      <c r="H227" s="26">
        <f t="shared" si="32"/>
        <v>839.20624474982719</v>
      </c>
      <c r="I227" s="26">
        <f t="shared" ref="I227:J242" si="35">I226+G227</f>
        <v>110093.22198452603</v>
      </c>
      <c r="J227" s="26">
        <f t="shared" si="35"/>
        <v>148241.79735154213</v>
      </c>
      <c r="K227" s="26">
        <f t="shared" si="33"/>
        <v>132597.40889320767</v>
      </c>
      <c r="L227" s="39">
        <v>400000</v>
      </c>
      <c r="M227" s="39">
        <f t="shared" si="30"/>
        <v>267402.59110679233</v>
      </c>
    </row>
    <row r="228" spans="5:13">
      <c r="E228" s="3">
        <v>226</v>
      </c>
      <c r="F228" s="26">
        <f t="shared" si="31"/>
        <v>1143.0753067967614</v>
      </c>
      <c r="G228" s="26">
        <f t="shared" si="28"/>
        <v>301.94588106938255</v>
      </c>
      <c r="H228" s="26">
        <f t="shared" si="32"/>
        <v>841.12942572737893</v>
      </c>
      <c r="I228" s="26">
        <f t="shared" si="35"/>
        <v>110395.1678655954</v>
      </c>
      <c r="J228" s="26">
        <f t="shared" si="35"/>
        <v>149082.92677726952</v>
      </c>
      <c r="K228" s="26">
        <f t="shared" si="33"/>
        <v>131758.20264845784</v>
      </c>
      <c r="L228" s="39">
        <v>400000</v>
      </c>
      <c r="M228" s="39">
        <f t="shared" si="30"/>
        <v>268241.79735154216</v>
      </c>
    </row>
    <row r="229" spans="5:13">
      <c r="E229" s="3">
        <v>227</v>
      </c>
      <c r="F229" s="26">
        <f t="shared" si="31"/>
        <v>1143.0753067967614</v>
      </c>
      <c r="G229" s="26">
        <f t="shared" si="28"/>
        <v>300.01829280209063</v>
      </c>
      <c r="H229" s="26">
        <f t="shared" si="32"/>
        <v>843.0570139946708</v>
      </c>
      <c r="I229" s="26">
        <f t="shared" si="35"/>
        <v>110695.1861583975</v>
      </c>
      <c r="J229" s="26">
        <f t="shared" si="35"/>
        <v>149925.98379126418</v>
      </c>
      <c r="K229" s="26">
        <f t="shared" si="33"/>
        <v>130917.07322273045</v>
      </c>
      <c r="L229" s="39">
        <v>400000</v>
      </c>
      <c r="M229" s="39">
        <f t="shared" si="30"/>
        <v>269082.92677726957</v>
      </c>
    </row>
    <row r="230" spans="5:13">
      <c r="E230" s="3">
        <v>228</v>
      </c>
      <c r="F230" s="26">
        <f t="shared" si="31"/>
        <v>1143.0753067967614</v>
      </c>
      <c r="G230" s="26">
        <f t="shared" si="28"/>
        <v>298.08628714501953</v>
      </c>
      <c r="H230" s="26">
        <f t="shared" si="32"/>
        <v>844.98901965174196</v>
      </c>
      <c r="I230" s="26">
        <f t="shared" si="35"/>
        <v>110993.27244554252</v>
      </c>
      <c r="J230" s="26">
        <f t="shared" si="35"/>
        <v>150770.97281091593</v>
      </c>
      <c r="K230" s="26">
        <f t="shared" si="33"/>
        <v>130074.01620873579</v>
      </c>
      <c r="L230" s="39">
        <v>400000</v>
      </c>
      <c r="M230" s="39">
        <f t="shared" si="30"/>
        <v>269925.98379126424</v>
      </c>
    </row>
    <row r="231" spans="5:13">
      <c r="E231" s="3">
        <v>229</v>
      </c>
      <c r="F231" s="26">
        <f t="shared" si="31"/>
        <v>1143.0753067967614</v>
      </c>
      <c r="G231" s="26">
        <f t="shared" si="28"/>
        <v>296.1498539749843</v>
      </c>
      <c r="H231" s="26">
        <f t="shared" si="32"/>
        <v>846.92545282177707</v>
      </c>
      <c r="I231" s="26">
        <f t="shared" si="35"/>
        <v>111289.42229951751</v>
      </c>
      <c r="J231" s="26">
        <f t="shared" si="35"/>
        <v>151617.8982637377</v>
      </c>
      <c r="K231" s="26">
        <f t="shared" si="33"/>
        <v>129229.02718908405</v>
      </c>
      <c r="L231" s="39">
        <v>400000</v>
      </c>
      <c r="M231" s="39">
        <f t="shared" si="30"/>
        <v>270770.97281091596</v>
      </c>
    </row>
    <row r="232" spans="5:13">
      <c r="E232" s="3">
        <v>230</v>
      </c>
      <c r="F232" s="26">
        <f t="shared" si="31"/>
        <v>1143.0753067967614</v>
      </c>
      <c r="G232" s="26">
        <f t="shared" si="28"/>
        <v>294.20898314560105</v>
      </c>
      <c r="H232" s="26">
        <f t="shared" si="32"/>
        <v>848.86632365116043</v>
      </c>
      <c r="I232" s="26">
        <f t="shared" si="35"/>
        <v>111583.6312826631</v>
      </c>
      <c r="J232" s="26">
        <f t="shared" si="35"/>
        <v>152466.76458738887</v>
      </c>
      <c r="K232" s="26">
        <f t="shared" si="33"/>
        <v>128382.10173626228</v>
      </c>
      <c r="L232" s="39">
        <v>400000</v>
      </c>
      <c r="M232" s="39">
        <f t="shared" si="30"/>
        <v>271617.89826373773</v>
      </c>
    </row>
    <row r="233" spans="5:13">
      <c r="E233" s="3">
        <v>231</v>
      </c>
      <c r="F233" s="26">
        <f t="shared" si="31"/>
        <v>1143.0753067967614</v>
      </c>
      <c r="G233" s="26">
        <f t="shared" si="28"/>
        <v>292.26366448723383</v>
      </c>
      <c r="H233" s="26">
        <f t="shared" si="32"/>
        <v>850.81164230952754</v>
      </c>
      <c r="I233" s="26">
        <f t="shared" si="35"/>
        <v>111875.89494715034</v>
      </c>
      <c r="J233" s="26">
        <f t="shared" si="35"/>
        <v>153317.5762296984</v>
      </c>
      <c r="K233" s="26">
        <f t="shared" si="33"/>
        <v>127533.23541261112</v>
      </c>
      <c r="L233" s="39">
        <v>400000</v>
      </c>
      <c r="M233" s="39">
        <f t="shared" si="30"/>
        <v>272466.7645873889</v>
      </c>
    </row>
    <row r="234" spans="5:13">
      <c r="E234" s="3">
        <v>232</v>
      </c>
      <c r="F234" s="26">
        <f t="shared" si="31"/>
        <v>1143.0753067967614</v>
      </c>
      <c r="G234" s="26">
        <f t="shared" si="28"/>
        <v>290.31388780694112</v>
      </c>
      <c r="H234" s="26">
        <f t="shared" si="32"/>
        <v>852.7614189898203</v>
      </c>
      <c r="I234" s="26">
        <f t="shared" si="35"/>
        <v>112166.20883495729</v>
      </c>
      <c r="J234" s="26">
        <f t="shared" si="35"/>
        <v>154170.33764868823</v>
      </c>
      <c r="K234" s="26">
        <f t="shared" si="33"/>
        <v>126682.42377030158</v>
      </c>
      <c r="L234" s="39">
        <v>400000</v>
      </c>
      <c r="M234" s="39">
        <f t="shared" si="30"/>
        <v>273317.57622969843</v>
      </c>
    </row>
    <row r="235" spans="5:13">
      <c r="E235" s="3">
        <v>233</v>
      </c>
      <c r="F235" s="26">
        <f t="shared" si="31"/>
        <v>1143.0753067967614</v>
      </c>
      <c r="G235" s="26">
        <f t="shared" si="28"/>
        <v>288.3596428884228</v>
      </c>
      <c r="H235" s="26">
        <f t="shared" si="32"/>
        <v>854.71566390833868</v>
      </c>
      <c r="I235" s="26">
        <f t="shared" si="35"/>
        <v>112454.56847784571</v>
      </c>
      <c r="J235" s="26">
        <f t="shared" si="35"/>
        <v>155025.05331259657</v>
      </c>
      <c r="K235" s="26">
        <f t="shared" si="33"/>
        <v>125829.66235131177</v>
      </c>
      <c r="L235" s="39">
        <v>400000</v>
      </c>
      <c r="M235" s="39">
        <f t="shared" si="30"/>
        <v>274170.33764868823</v>
      </c>
    </row>
    <row r="236" spans="5:13">
      <c r="E236" s="3">
        <v>234</v>
      </c>
      <c r="F236" s="26">
        <f t="shared" si="31"/>
        <v>1143.0753067967614</v>
      </c>
      <c r="G236" s="26">
        <f t="shared" si="28"/>
        <v>286.40091949196619</v>
      </c>
      <c r="H236" s="26">
        <f t="shared" si="32"/>
        <v>856.67438730479523</v>
      </c>
      <c r="I236" s="26">
        <f t="shared" si="35"/>
        <v>112740.96939733767</v>
      </c>
      <c r="J236" s="26">
        <f t="shared" si="35"/>
        <v>155881.72769990136</v>
      </c>
      <c r="K236" s="26">
        <f t="shared" si="33"/>
        <v>124974.94668740343</v>
      </c>
      <c r="L236" s="39">
        <v>400000</v>
      </c>
      <c r="M236" s="39">
        <f t="shared" si="30"/>
        <v>275025.05331259657</v>
      </c>
    </row>
    <row r="237" spans="5:13">
      <c r="E237" s="3">
        <v>235</v>
      </c>
      <c r="F237" s="26">
        <f t="shared" si="31"/>
        <v>1143.0753067967614</v>
      </c>
      <c r="G237" s="26">
        <f t="shared" si="28"/>
        <v>284.43770735439267</v>
      </c>
      <c r="H237" s="26">
        <f t="shared" si="32"/>
        <v>858.63759944236881</v>
      </c>
      <c r="I237" s="26">
        <f t="shared" si="35"/>
        <v>113025.40710469206</v>
      </c>
      <c r="J237" s="26">
        <f t="shared" si="35"/>
        <v>156740.36529934371</v>
      </c>
      <c r="K237" s="26">
        <f t="shared" si="33"/>
        <v>124118.27230009863</v>
      </c>
      <c r="L237" s="39">
        <v>400000</v>
      </c>
      <c r="M237" s="39">
        <f t="shared" si="30"/>
        <v>275881.72769990138</v>
      </c>
    </row>
    <row r="238" spans="5:13">
      <c r="E238" s="3">
        <v>236</v>
      </c>
      <c r="F238" s="26">
        <f t="shared" si="31"/>
        <v>1143.0753067967614</v>
      </c>
      <c r="G238" s="26">
        <f t="shared" si="28"/>
        <v>282.46999618900395</v>
      </c>
      <c r="H238" s="26">
        <f t="shared" si="32"/>
        <v>860.60531060775747</v>
      </c>
      <c r="I238" s="26">
        <f t="shared" si="35"/>
        <v>113307.87710088106</v>
      </c>
      <c r="J238" s="26">
        <f t="shared" si="35"/>
        <v>157600.97060995147</v>
      </c>
      <c r="K238" s="26">
        <f t="shared" si="33"/>
        <v>123259.63470065626</v>
      </c>
      <c r="L238" s="39">
        <v>400000</v>
      </c>
      <c r="M238" s="39">
        <f t="shared" si="30"/>
        <v>276740.36529934371</v>
      </c>
    </row>
    <row r="239" spans="5:13">
      <c r="E239" s="3">
        <v>237</v>
      </c>
      <c r="F239" s="26">
        <f t="shared" si="31"/>
        <v>1143.0753067967614</v>
      </c>
      <c r="G239" s="26">
        <f t="shared" si="28"/>
        <v>280.49777568552781</v>
      </c>
      <c r="H239" s="26">
        <f t="shared" si="32"/>
        <v>862.57753111123361</v>
      </c>
      <c r="I239" s="26">
        <f t="shared" si="35"/>
        <v>113588.37487656658</v>
      </c>
      <c r="J239" s="26">
        <f t="shared" si="35"/>
        <v>158463.5481410627</v>
      </c>
      <c r="K239" s="26">
        <f t="shared" si="33"/>
        <v>122399.0293900485</v>
      </c>
      <c r="L239" s="39">
        <v>400000</v>
      </c>
      <c r="M239" s="39">
        <f t="shared" si="30"/>
        <v>277600.97060995153</v>
      </c>
    </row>
    <row r="240" spans="5:13">
      <c r="E240" s="3">
        <v>238</v>
      </c>
      <c r="F240" s="26">
        <f t="shared" si="31"/>
        <v>1143.0753067967614</v>
      </c>
      <c r="G240" s="26">
        <f t="shared" si="28"/>
        <v>278.52103551006456</v>
      </c>
      <c r="H240" s="26">
        <f t="shared" si="32"/>
        <v>864.5542712866968</v>
      </c>
      <c r="I240" s="26">
        <f t="shared" si="35"/>
        <v>113866.89591207665</v>
      </c>
      <c r="J240" s="26">
        <f t="shared" si="35"/>
        <v>159328.1024123494</v>
      </c>
      <c r="K240" s="26">
        <f t="shared" si="33"/>
        <v>121536.45185893726</v>
      </c>
      <c r="L240" s="39">
        <v>400000</v>
      </c>
      <c r="M240" s="39">
        <f t="shared" si="30"/>
        <v>278463.54814106273</v>
      </c>
    </row>
    <row r="241" spans="5:13">
      <c r="E241" s="3">
        <v>239</v>
      </c>
      <c r="F241" s="26">
        <f t="shared" si="31"/>
        <v>1143.0753067967614</v>
      </c>
      <c r="G241" s="26">
        <f t="shared" si="28"/>
        <v>276.53976530503252</v>
      </c>
      <c r="H241" s="26">
        <f t="shared" si="32"/>
        <v>866.53554149172896</v>
      </c>
      <c r="I241" s="26">
        <f t="shared" si="35"/>
        <v>114143.43567738168</v>
      </c>
      <c r="J241" s="26">
        <f t="shared" si="35"/>
        <v>160194.63795384113</v>
      </c>
      <c r="K241" s="26">
        <f t="shared" si="33"/>
        <v>120671.89758765056</v>
      </c>
      <c r="L241" s="39">
        <v>400000</v>
      </c>
      <c r="M241" s="39">
        <f t="shared" si="30"/>
        <v>279328.10241234943</v>
      </c>
    </row>
    <row r="242" spans="5:13">
      <c r="E242" s="3">
        <v>240</v>
      </c>
      <c r="F242" s="26">
        <f t="shared" si="31"/>
        <v>1143.0753067967614</v>
      </c>
      <c r="G242" s="26">
        <f t="shared" si="28"/>
        <v>274.55395468911399</v>
      </c>
      <c r="H242" s="26">
        <f t="shared" si="32"/>
        <v>868.52135210764743</v>
      </c>
      <c r="I242" s="26">
        <f t="shared" si="35"/>
        <v>114417.98963207079</v>
      </c>
      <c r="J242" s="26">
        <f t="shared" si="35"/>
        <v>161063.15930594876</v>
      </c>
      <c r="K242" s="26">
        <f t="shared" si="33"/>
        <v>119805.36204615883</v>
      </c>
      <c r="L242" s="39">
        <v>400000</v>
      </c>
      <c r="M242" s="39">
        <f t="shared" si="30"/>
        <v>280194.63795384119</v>
      </c>
    </row>
    <row r="243" spans="5:13">
      <c r="E243" s="3">
        <v>241</v>
      </c>
      <c r="F243" s="26">
        <f t="shared" si="31"/>
        <v>1143.0753067967614</v>
      </c>
      <c r="G243" s="26">
        <f t="shared" si="28"/>
        <v>272.56359325720064</v>
      </c>
      <c r="H243" s="26">
        <f t="shared" si="32"/>
        <v>870.51171353956079</v>
      </c>
      <c r="I243" s="26">
        <f t="shared" ref="I243:J258" si="36">I242+G243</f>
        <v>114690.553225328</v>
      </c>
      <c r="J243" s="26">
        <f t="shared" si="36"/>
        <v>161933.67101948833</v>
      </c>
      <c r="K243" s="26">
        <f t="shared" si="33"/>
        <v>118936.84069405118</v>
      </c>
      <c r="L243" s="39">
        <v>400000</v>
      </c>
      <c r="M243" s="39">
        <f t="shared" si="30"/>
        <v>281063.15930594882</v>
      </c>
    </row>
    <row r="244" spans="5:13">
      <c r="E244" s="3">
        <v>242</v>
      </c>
      <c r="F244" s="26">
        <f t="shared" si="31"/>
        <v>1143.0753067967614</v>
      </c>
      <c r="G244" s="26">
        <f t="shared" si="28"/>
        <v>270.56867058033913</v>
      </c>
      <c r="H244" s="26">
        <f t="shared" si="32"/>
        <v>872.50663621642229</v>
      </c>
      <c r="I244" s="26">
        <f t="shared" si="36"/>
        <v>114961.12189590833</v>
      </c>
      <c r="J244" s="26">
        <f t="shared" si="36"/>
        <v>162806.17765570476</v>
      </c>
      <c r="K244" s="26">
        <f t="shared" si="33"/>
        <v>118066.32898051162</v>
      </c>
      <c r="L244" s="39">
        <v>400000</v>
      </c>
      <c r="M244" s="39">
        <f t="shared" si="30"/>
        <v>281933.67101948836</v>
      </c>
    </row>
    <row r="245" spans="5:13">
      <c r="E245" s="3">
        <v>243</v>
      </c>
      <c r="F245" s="26">
        <f t="shared" si="31"/>
        <v>1143.0753067967614</v>
      </c>
      <c r="G245" s="26">
        <f t="shared" si="28"/>
        <v>268.56917620567651</v>
      </c>
      <c r="H245" s="26">
        <f t="shared" si="32"/>
        <v>874.50613059108491</v>
      </c>
      <c r="I245" s="26">
        <f t="shared" si="36"/>
        <v>115229.69107211402</v>
      </c>
      <c r="J245" s="26">
        <f t="shared" si="36"/>
        <v>163680.68378629585</v>
      </c>
      <c r="K245" s="26">
        <f t="shared" si="33"/>
        <v>117193.8223442952</v>
      </c>
      <c r="L245" s="39">
        <v>400000</v>
      </c>
      <c r="M245" s="39">
        <f t="shared" si="30"/>
        <v>282806.17765570479</v>
      </c>
    </row>
    <row r="246" spans="5:13">
      <c r="E246" s="3">
        <v>244</v>
      </c>
      <c r="F246" s="26">
        <f t="shared" si="31"/>
        <v>1143.0753067967614</v>
      </c>
      <c r="G246" s="26">
        <f t="shared" si="28"/>
        <v>266.56509965640527</v>
      </c>
      <c r="H246" s="26">
        <f t="shared" si="32"/>
        <v>876.51020714035621</v>
      </c>
      <c r="I246" s="26">
        <f t="shared" si="36"/>
        <v>115496.25617177042</v>
      </c>
      <c r="J246" s="26">
        <f t="shared" si="36"/>
        <v>164557.1939934362</v>
      </c>
      <c r="K246" s="26">
        <f t="shared" si="33"/>
        <v>116319.31621370412</v>
      </c>
      <c r="L246" s="39">
        <v>400000</v>
      </c>
      <c r="M246" s="39">
        <f t="shared" si="30"/>
        <v>283680.68378629588</v>
      </c>
    </row>
    <row r="247" spans="5:13">
      <c r="E247" s="3">
        <v>245</v>
      </c>
      <c r="F247" s="26">
        <f t="shared" si="31"/>
        <v>1143.0753067967614</v>
      </c>
      <c r="G247" s="26">
        <f t="shared" si="28"/>
        <v>264.55643043170863</v>
      </c>
      <c r="H247" s="26">
        <f t="shared" si="32"/>
        <v>878.51887636505285</v>
      </c>
      <c r="I247" s="26">
        <f t="shared" si="36"/>
        <v>115760.81260220213</v>
      </c>
      <c r="J247" s="26">
        <f t="shared" si="36"/>
        <v>165435.71286980127</v>
      </c>
      <c r="K247" s="26">
        <f t="shared" si="33"/>
        <v>115442.80600656377</v>
      </c>
      <c r="L247" s="39">
        <v>400000</v>
      </c>
      <c r="M247" s="39">
        <f t="shared" si="30"/>
        <v>284557.19399343623</v>
      </c>
    </row>
    <row r="248" spans="5:13">
      <c r="E248" s="3">
        <v>246</v>
      </c>
      <c r="F248" s="26">
        <f t="shared" si="31"/>
        <v>1143.0753067967614</v>
      </c>
      <c r="G248" s="26">
        <f t="shared" si="28"/>
        <v>262.54315800670537</v>
      </c>
      <c r="H248" s="26">
        <f t="shared" si="32"/>
        <v>880.532148790056</v>
      </c>
      <c r="I248" s="26">
        <f t="shared" si="36"/>
        <v>116023.35576020884</v>
      </c>
      <c r="J248" s="26">
        <f t="shared" si="36"/>
        <v>166316.24501859132</v>
      </c>
      <c r="K248" s="26">
        <f t="shared" si="33"/>
        <v>114564.28713019872</v>
      </c>
      <c r="L248" s="39">
        <v>400000</v>
      </c>
      <c r="M248" s="39">
        <f t="shared" si="30"/>
        <v>285435.71286980127</v>
      </c>
    </row>
    <row r="249" spans="5:13">
      <c r="E249" s="3">
        <v>247</v>
      </c>
      <c r="F249" s="26">
        <f t="shared" si="31"/>
        <v>1143.0753067967614</v>
      </c>
      <c r="G249" s="26">
        <f t="shared" si="28"/>
        <v>260.52527183239488</v>
      </c>
      <c r="H249" s="26">
        <f t="shared" si="32"/>
        <v>882.55003496436655</v>
      </c>
      <c r="I249" s="26">
        <f t="shared" si="36"/>
        <v>116283.88103204123</v>
      </c>
      <c r="J249" s="26">
        <f t="shared" si="36"/>
        <v>167198.79505355569</v>
      </c>
      <c r="K249" s="26">
        <f t="shared" si="33"/>
        <v>113683.75498140867</v>
      </c>
      <c r="L249" s="39">
        <v>400000</v>
      </c>
      <c r="M249" s="39">
        <f t="shared" si="30"/>
        <v>286316.24501859135</v>
      </c>
    </row>
    <row r="250" spans="5:13">
      <c r="E250" s="3">
        <v>248</v>
      </c>
      <c r="F250" s="26">
        <f t="shared" si="31"/>
        <v>1143.0753067967614</v>
      </c>
      <c r="G250" s="26">
        <f t="shared" si="28"/>
        <v>258.50276133560152</v>
      </c>
      <c r="H250" s="26">
        <f t="shared" si="32"/>
        <v>884.57254546115996</v>
      </c>
      <c r="I250" s="26">
        <f t="shared" si="36"/>
        <v>116542.38379337684</v>
      </c>
      <c r="J250" s="26">
        <f t="shared" si="36"/>
        <v>168083.36759901684</v>
      </c>
      <c r="K250" s="26">
        <f t="shared" si="33"/>
        <v>112801.2049464443</v>
      </c>
      <c r="L250" s="39">
        <v>400000</v>
      </c>
      <c r="M250" s="39">
        <f t="shared" si="30"/>
        <v>287198.79505355569</v>
      </c>
    </row>
    <row r="251" spans="5:13">
      <c r="E251" s="3">
        <v>249</v>
      </c>
      <c r="F251" s="26">
        <f t="shared" si="31"/>
        <v>1143.0753067967614</v>
      </c>
      <c r="G251" s="26">
        <f t="shared" si="28"/>
        <v>256.47561591891969</v>
      </c>
      <c r="H251" s="26">
        <f t="shared" si="32"/>
        <v>886.59969087784179</v>
      </c>
      <c r="I251" s="26">
        <f t="shared" si="36"/>
        <v>116798.85940929575</v>
      </c>
      <c r="J251" s="26">
        <f t="shared" si="36"/>
        <v>168969.96728989467</v>
      </c>
      <c r="K251" s="26">
        <f t="shared" si="33"/>
        <v>111916.63240098314</v>
      </c>
      <c r="L251" s="39">
        <v>400000</v>
      </c>
      <c r="M251" s="39">
        <f t="shared" si="30"/>
        <v>288083.36759901687</v>
      </c>
    </row>
    <row r="252" spans="5:13">
      <c r="E252" s="3">
        <v>250</v>
      </c>
      <c r="F252" s="26">
        <f t="shared" si="31"/>
        <v>1143.0753067967614</v>
      </c>
      <c r="G252" s="26">
        <f t="shared" si="28"/>
        <v>254.44382496065796</v>
      </c>
      <c r="H252" s="26">
        <f t="shared" si="32"/>
        <v>888.63148183610349</v>
      </c>
      <c r="I252" s="26">
        <f t="shared" si="36"/>
        <v>117053.30323425641</v>
      </c>
      <c r="J252" s="26">
        <f t="shared" si="36"/>
        <v>169858.59877173079</v>
      </c>
      <c r="K252" s="26">
        <f t="shared" si="33"/>
        <v>111030.0327101053</v>
      </c>
      <c r="L252" s="39">
        <v>400000</v>
      </c>
      <c r="M252" s="39">
        <f t="shared" si="30"/>
        <v>288969.9672898947</v>
      </c>
    </row>
    <row r="253" spans="5:13">
      <c r="E253" s="3">
        <v>251</v>
      </c>
      <c r="F253" s="26">
        <f t="shared" si="31"/>
        <v>1143.0753067967614</v>
      </c>
      <c r="G253" s="26">
        <f t="shared" si="28"/>
        <v>252.40737781478359</v>
      </c>
      <c r="H253" s="26">
        <f t="shared" si="32"/>
        <v>890.66792898197787</v>
      </c>
      <c r="I253" s="26">
        <f t="shared" si="36"/>
        <v>117305.7106120712</v>
      </c>
      <c r="J253" s="26">
        <f t="shared" si="36"/>
        <v>170749.26670071276</v>
      </c>
      <c r="K253" s="26">
        <f t="shared" si="33"/>
        <v>110141.4012282692</v>
      </c>
      <c r="L253" s="39">
        <v>400000</v>
      </c>
      <c r="M253" s="39">
        <f t="shared" si="30"/>
        <v>289858.59877173079</v>
      </c>
    </row>
    <row r="254" spans="5:13">
      <c r="E254" s="3">
        <v>252</v>
      </c>
      <c r="F254" s="26">
        <f t="shared" si="31"/>
        <v>1143.0753067967614</v>
      </c>
      <c r="G254" s="26">
        <f t="shared" si="28"/>
        <v>250.36626381086657</v>
      </c>
      <c r="H254" s="26">
        <f t="shared" si="32"/>
        <v>892.70904298589483</v>
      </c>
      <c r="I254" s="26">
        <f t="shared" si="36"/>
        <v>117556.07687588206</v>
      </c>
      <c r="J254" s="26">
        <f t="shared" si="36"/>
        <v>171641.97574369865</v>
      </c>
      <c r="K254" s="26">
        <f t="shared" si="33"/>
        <v>109250.73329928723</v>
      </c>
      <c r="L254" s="39">
        <v>400000</v>
      </c>
      <c r="M254" s="39">
        <f t="shared" si="30"/>
        <v>290749.26670071279</v>
      </c>
    </row>
    <row r="255" spans="5:13">
      <c r="E255" s="3">
        <v>253</v>
      </c>
      <c r="F255" s="26">
        <f t="shared" si="31"/>
        <v>1143.0753067967614</v>
      </c>
      <c r="G255" s="26">
        <f t="shared" si="28"/>
        <v>248.32047225402388</v>
      </c>
      <c r="H255" s="26">
        <f t="shared" si="32"/>
        <v>894.75483454273751</v>
      </c>
      <c r="I255" s="26">
        <f t="shared" si="36"/>
        <v>117804.39734813609</v>
      </c>
      <c r="J255" s="26">
        <f t="shared" si="36"/>
        <v>172536.7305782414</v>
      </c>
      <c r="K255" s="26">
        <f t="shared" si="33"/>
        <v>108358.02425630133</v>
      </c>
      <c r="L255" s="39">
        <v>400000</v>
      </c>
      <c r="M255" s="39">
        <f t="shared" si="30"/>
        <v>291641.97574369865</v>
      </c>
    </row>
    <row r="256" spans="5:13">
      <c r="E256" s="3">
        <v>254</v>
      </c>
      <c r="F256" s="26">
        <f t="shared" si="31"/>
        <v>1143.0753067967614</v>
      </c>
      <c r="G256" s="26">
        <f t="shared" si="28"/>
        <v>246.26999242486346</v>
      </c>
      <c r="H256" s="26">
        <f t="shared" si="32"/>
        <v>896.80531437189802</v>
      </c>
      <c r="I256" s="26">
        <f t="shared" si="36"/>
        <v>118050.66734056095</v>
      </c>
      <c r="J256" s="26">
        <f t="shared" si="36"/>
        <v>173433.53589261329</v>
      </c>
      <c r="K256" s="26">
        <f t="shared" si="33"/>
        <v>107463.2694217586</v>
      </c>
      <c r="L256" s="39">
        <v>400000</v>
      </c>
      <c r="M256" s="39">
        <f t="shared" si="30"/>
        <v>292536.7305782414</v>
      </c>
    </row>
    <row r="257" spans="5:13">
      <c r="E257" s="3">
        <v>255</v>
      </c>
      <c r="F257" s="26">
        <f t="shared" si="31"/>
        <v>1143.0753067967614</v>
      </c>
      <c r="G257" s="26">
        <f t="shared" si="28"/>
        <v>244.21481357942784</v>
      </c>
      <c r="H257" s="26">
        <f t="shared" si="32"/>
        <v>898.86049321733356</v>
      </c>
      <c r="I257" s="26">
        <f t="shared" si="36"/>
        <v>118294.88215414037</v>
      </c>
      <c r="J257" s="26">
        <f t="shared" si="36"/>
        <v>174332.39638583062</v>
      </c>
      <c r="K257" s="26">
        <f t="shared" si="33"/>
        <v>106566.4641073867</v>
      </c>
      <c r="L257" s="39">
        <v>400000</v>
      </c>
      <c r="M257" s="39">
        <f t="shared" si="30"/>
        <v>293433.53589261329</v>
      </c>
    </row>
    <row r="258" spans="5:13">
      <c r="E258" s="3">
        <v>256</v>
      </c>
      <c r="F258" s="26">
        <f t="shared" si="31"/>
        <v>1143.0753067967614</v>
      </c>
      <c r="G258" s="26">
        <f t="shared" ref="G258:G321" si="37">(B$4/B$6)*K258</f>
        <v>242.15492494913812</v>
      </c>
      <c r="H258" s="26">
        <f t="shared" si="32"/>
        <v>900.92038184762328</v>
      </c>
      <c r="I258" s="26">
        <f t="shared" si="36"/>
        <v>118537.03707908951</v>
      </c>
      <c r="J258" s="26">
        <f t="shared" si="36"/>
        <v>175233.31676767825</v>
      </c>
      <c r="K258" s="26">
        <f t="shared" si="33"/>
        <v>105667.60361416936</v>
      </c>
      <c r="L258" s="39">
        <v>400000</v>
      </c>
      <c r="M258" s="39">
        <f t="shared" si="30"/>
        <v>294332.39638583065</v>
      </c>
    </row>
    <row r="259" spans="5:13">
      <c r="E259" s="3">
        <v>257</v>
      </c>
      <c r="F259" s="26">
        <f t="shared" si="31"/>
        <v>1143.0753067967614</v>
      </c>
      <c r="G259" s="26">
        <f t="shared" si="37"/>
        <v>240.09031574073731</v>
      </c>
      <c r="H259" s="26">
        <f t="shared" si="32"/>
        <v>902.98499105602411</v>
      </c>
      <c r="I259" s="26">
        <f t="shared" ref="I259:J274" si="38">I258+G259</f>
        <v>118777.12739483024</v>
      </c>
      <c r="J259" s="26">
        <f t="shared" si="38"/>
        <v>176136.30175873428</v>
      </c>
      <c r="K259" s="26">
        <f t="shared" si="33"/>
        <v>104766.68323232174</v>
      </c>
      <c r="L259" s="39">
        <v>400000</v>
      </c>
      <c r="M259" s="39">
        <f t="shared" ref="M259:M322" si="39">L259-K259</f>
        <v>295233.31676767825</v>
      </c>
    </row>
    <row r="260" spans="5:13">
      <c r="E260" s="3">
        <v>258</v>
      </c>
      <c r="F260" s="26">
        <f t="shared" ref="F260:F323" si="40">F259</f>
        <v>1143.0753067967614</v>
      </c>
      <c r="G260" s="26">
        <f t="shared" si="37"/>
        <v>238.02097513623391</v>
      </c>
      <c r="H260" s="26">
        <f t="shared" ref="H260:H323" si="41">F260-G260</f>
        <v>905.05433166052751</v>
      </c>
      <c r="I260" s="26">
        <f t="shared" si="38"/>
        <v>119015.14836996647</v>
      </c>
      <c r="J260" s="26">
        <f t="shared" si="38"/>
        <v>177041.35609039481</v>
      </c>
      <c r="K260" s="26">
        <f t="shared" ref="K260:K323" si="42">K259-H259</f>
        <v>103863.69824126571</v>
      </c>
      <c r="L260" s="39">
        <v>400000</v>
      </c>
      <c r="M260" s="39">
        <f t="shared" si="39"/>
        <v>296136.30175873428</v>
      </c>
    </row>
    <row r="261" spans="5:13">
      <c r="E261" s="3">
        <v>259</v>
      </c>
      <c r="F261" s="26">
        <f t="shared" si="40"/>
        <v>1143.0753067967614</v>
      </c>
      <c r="G261" s="26">
        <f t="shared" si="37"/>
        <v>235.94689229284521</v>
      </c>
      <c r="H261" s="26">
        <f t="shared" si="41"/>
        <v>907.12841450391625</v>
      </c>
      <c r="I261" s="26">
        <f t="shared" si="38"/>
        <v>119251.09526225932</v>
      </c>
      <c r="J261" s="26">
        <f t="shared" si="38"/>
        <v>177948.48450489872</v>
      </c>
      <c r="K261" s="26">
        <f t="shared" si="42"/>
        <v>102958.64390960518</v>
      </c>
      <c r="L261" s="39">
        <v>400000</v>
      </c>
      <c r="M261" s="39">
        <f t="shared" si="39"/>
        <v>297041.35609039484</v>
      </c>
    </row>
    <row r="262" spans="5:13">
      <c r="E262" s="3">
        <v>260</v>
      </c>
      <c r="F262" s="26">
        <f t="shared" si="40"/>
        <v>1143.0753067967614</v>
      </c>
      <c r="G262" s="26">
        <f t="shared" si="37"/>
        <v>233.86805634294041</v>
      </c>
      <c r="H262" s="26">
        <f t="shared" si="41"/>
        <v>909.20725045382096</v>
      </c>
      <c r="I262" s="26">
        <f t="shared" si="38"/>
        <v>119484.96331860225</v>
      </c>
      <c r="J262" s="26">
        <f t="shared" si="38"/>
        <v>178857.69175535254</v>
      </c>
      <c r="K262" s="26">
        <f t="shared" si="42"/>
        <v>102051.51549510127</v>
      </c>
      <c r="L262" s="39">
        <v>400000</v>
      </c>
      <c r="M262" s="39">
        <f t="shared" si="39"/>
        <v>297948.48450489872</v>
      </c>
    </row>
    <row r="263" spans="5:13">
      <c r="E263" s="3">
        <v>261</v>
      </c>
      <c r="F263" s="26">
        <f t="shared" si="40"/>
        <v>1143.0753067967614</v>
      </c>
      <c r="G263" s="26">
        <f t="shared" si="37"/>
        <v>231.78445639398373</v>
      </c>
      <c r="H263" s="26">
        <f t="shared" si="41"/>
        <v>911.29085040277766</v>
      </c>
      <c r="I263" s="26">
        <f t="shared" si="38"/>
        <v>119716.74777499624</v>
      </c>
      <c r="J263" s="26">
        <f t="shared" si="38"/>
        <v>179768.98260575533</v>
      </c>
      <c r="K263" s="26">
        <f t="shared" si="42"/>
        <v>101142.30824464744</v>
      </c>
      <c r="L263" s="39">
        <v>400000</v>
      </c>
      <c r="M263" s="39">
        <f t="shared" si="39"/>
        <v>298857.69175535254</v>
      </c>
    </row>
    <row r="264" spans="5:13">
      <c r="E264" s="3">
        <v>262</v>
      </c>
      <c r="F264" s="26">
        <f t="shared" si="40"/>
        <v>1143.0753067967614</v>
      </c>
      <c r="G264" s="26">
        <f t="shared" si="37"/>
        <v>229.69608152847738</v>
      </c>
      <c r="H264" s="26">
        <f t="shared" si="41"/>
        <v>913.37922526828402</v>
      </c>
      <c r="I264" s="26">
        <f t="shared" si="38"/>
        <v>119946.44385652473</v>
      </c>
      <c r="J264" s="26">
        <f t="shared" si="38"/>
        <v>180682.36183102362</v>
      </c>
      <c r="K264" s="26">
        <f t="shared" si="42"/>
        <v>100231.01739424467</v>
      </c>
      <c r="L264" s="39">
        <v>400000</v>
      </c>
      <c r="M264" s="39">
        <f t="shared" si="39"/>
        <v>299768.98260575533</v>
      </c>
    </row>
    <row r="265" spans="5:13">
      <c r="E265" s="3">
        <v>263</v>
      </c>
      <c r="F265" s="26">
        <f t="shared" si="40"/>
        <v>1143.0753067967614</v>
      </c>
      <c r="G265" s="26">
        <f t="shared" si="37"/>
        <v>227.6029208039042</v>
      </c>
      <c r="H265" s="26">
        <f t="shared" si="41"/>
        <v>915.4723859928572</v>
      </c>
      <c r="I265" s="26">
        <f t="shared" si="38"/>
        <v>120174.04677732864</v>
      </c>
      <c r="J265" s="26">
        <f t="shared" si="38"/>
        <v>181597.83421701647</v>
      </c>
      <c r="K265" s="26">
        <f t="shared" si="42"/>
        <v>99317.63816897638</v>
      </c>
      <c r="L265" s="39">
        <v>400000</v>
      </c>
      <c r="M265" s="39">
        <f t="shared" si="39"/>
        <v>300682.36183102359</v>
      </c>
    </row>
    <row r="266" spans="5:13">
      <c r="E266" s="3">
        <v>264</v>
      </c>
      <c r="F266" s="26">
        <f t="shared" si="40"/>
        <v>1143.0753067967614</v>
      </c>
      <c r="G266" s="26">
        <f t="shared" si="37"/>
        <v>225.50496325267056</v>
      </c>
      <c r="H266" s="26">
        <f t="shared" si="41"/>
        <v>917.57034354409086</v>
      </c>
      <c r="I266" s="26">
        <f t="shared" si="38"/>
        <v>120399.5517405813</v>
      </c>
      <c r="J266" s="26">
        <f t="shared" si="38"/>
        <v>182515.40456056056</v>
      </c>
      <c r="K266" s="26">
        <f t="shared" si="42"/>
        <v>98402.165782983517</v>
      </c>
      <c r="L266" s="39">
        <v>400000</v>
      </c>
      <c r="M266" s="39">
        <f t="shared" si="39"/>
        <v>301597.83421701647</v>
      </c>
    </row>
    <row r="267" spans="5:13">
      <c r="E267" s="3">
        <v>265</v>
      </c>
      <c r="F267" s="26">
        <f t="shared" si="40"/>
        <v>1143.0753067967614</v>
      </c>
      <c r="G267" s="26">
        <f t="shared" si="37"/>
        <v>223.40219788204868</v>
      </c>
      <c r="H267" s="26">
        <f t="shared" si="41"/>
        <v>919.67310891471277</v>
      </c>
      <c r="I267" s="26">
        <f t="shared" si="38"/>
        <v>120622.95393846335</v>
      </c>
      <c r="J267" s="26">
        <f t="shared" si="38"/>
        <v>183435.07766947529</v>
      </c>
      <c r="K267" s="26">
        <f t="shared" si="42"/>
        <v>97484.595439439421</v>
      </c>
      <c r="L267" s="39">
        <v>400000</v>
      </c>
      <c r="M267" s="39">
        <f t="shared" si="39"/>
        <v>302515.40456056059</v>
      </c>
    </row>
    <row r="268" spans="5:13">
      <c r="E268" s="3">
        <v>266</v>
      </c>
      <c r="F268" s="26">
        <f t="shared" si="40"/>
        <v>1143.0753067967614</v>
      </c>
      <c r="G268" s="26">
        <f t="shared" si="37"/>
        <v>221.29461367411915</v>
      </c>
      <c r="H268" s="26">
        <f t="shared" si="41"/>
        <v>921.78069312264233</v>
      </c>
      <c r="I268" s="26">
        <f t="shared" si="38"/>
        <v>120844.24855213748</v>
      </c>
      <c r="J268" s="26">
        <f t="shared" si="38"/>
        <v>184356.85836259794</v>
      </c>
      <c r="K268" s="26">
        <f t="shared" si="42"/>
        <v>96564.922330524714</v>
      </c>
      <c r="L268" s="39">
        <v>400000</v>
      </c>
      <c r="M268" s="39">
        <f t="shared" si="39"/>
        <v>303435.07766947529</v>
      </c>
    </row>
    <row r="269" spans="5:13">
      <c r="E269" s="3">
        <v>267</v>
      </c>
      <c r="F269" s="26">
        <f t="shared" si="40"/>
        <v>1143.0753067967614</v>
      </c>
      <c r="G269" s="26">
        <f t="shared" si="37"/>
        <v>219.18219958571311</v>
      </c>
      <c r="H269" s="26">
        <f t="shared" si="41"/>
        <v>923.89310721104835</v>
      </c>
      <c r="I269" s="26">
        <f t="shared" si="38"/>
        <v>121063.43075172319</v>
      </c>
      <c r="J269" s="26">
        <f t="shared" si="38"/>
        <v>185280.75146980898</v>
      </c>
      <c r="K269" s="26">
        <f t="shared" si="42"/>
        <v>95643.141637402077</v>
      </c>
      <c r="L269" s="39">
        <v>400000</v>
      </c>
      <c r="M269" s="39">
        <f t="shared" si="39"/>
        <v>304356.85836259794</v>
      </c>
    </row>
    <row r="270" spans="5:13">
      <c r="E270" s="3">
        <v>268</v>
      </c>
      <c r="F270" s="26">
        <f t="shared" si="40"/>
        <v>1143.0753067967614</v>
      </c>
      <c r="G270" s="26">
        <f t="shared" si="37"/>
        <v>217.06494454835445</v>
      </c>
      <c r="H270" s="26">
        <f t="shared" si="41"/>
        <v>926.01036224840698</v>
      </c>
      <c r="I270" s="26">
        <f t="shared" si="38"/>
        <v>121280.49569627155</v>
      </c>
      <c r="J270" s="26">
        <f t="shared" si="38"/>
        <v>186206.76183205738</v>
      </c>
      <c r="K270" s="26">
        <f t="shared" si="42"/>
        <v>94719.248530191035</v>
      </c>
      <c r="L270" s="39">
        <v>400000</v>
      </c>
      <c r="M270" s="39">
        <f t="shared" si="39"/>
        <v>305280.75146980898</v>
      </c>
    </row>
    <row r="271" spans="5:13">
      <c r="E271" s="3">
        <v>269</v>
      </c>
      <c r="F271" s="26">
        <f t="shared" si="40"/>
        <v>1143.0753067967614</v>
      </c>
      <c r="G271" s="26">
        <f t="shared" si="37"/>
        <v>214.94283746820187</v>
      </c>
      <c r="H271" s="26">
        <f t="shared" si="41"/>
        <v>928.13246932855952</v>
      </c>
      <c r="I271" s="26">
        <f t="shared" si="38"/>
        <v>121495.43853373975</v>
      </c>
      <c r="J271" s="26">
        <f t="shared" si="38"/>
        <v>187134.89430138594</v>
      </c>
      <c r="K271" s="26">
        <f t="shared" si="42"/>
        <v>93793.238167942633</v>
      </c>
      <c r="L271" s="39">
        <v>400000</v>
      </c>
      <c r="M271" s="39">
        <f t="shared" si="39"/>
        <v>306206.76183205738</v>
      </c>
    </row>
    <row r="272" spans="5:13">
      <c r="E272" s="3">
        <v>270</v>
      </c>
      <c r="F272" s="26">
        <f t="shared" si="40"/>
        <v>1143.0753067967614</v>
      </c>
      <c r="G272" s="26">
        <f t="shared" si="37"/>
        <v>212.81586722599059</v>
      </c>
      <c r="H272" s="26">
        <f t="shared" si="41"/>
        <v>930.25943957077084</v>
      </c>
      <c r="I272" s="26">
        <f t="shared" si="38"/>
        <v>121708.25440096574</v>
      </c>
      <c r="J272" s="26">
        <f t="shared" si="38"/>
        <v>188065.15374095671</v>
      </c>
      <c r="K272" s="26">
        <f t="shared" si="42"/>
        <v>92865.105698614076</v>
      </c>
      <c r="L272" s="39">
        <v>400000</v>
      </c>
      <c r="M272" s="39">
        <f t="shared" si="39"/>
        <v>307134.89430138591</v>
      </c>
    </row>
    <row r="273" spans="5:13">
      <c r="E273" s="3">
        <v>271</v>
      </c>
      <c r="F273" s="26">
        <f t="shared" si="40"/>
        <v>1143.0753067967614</v>
      </c>
      <c r="G273" s="26">
        <f t="shared" si="37"/>
        <v>210.68402267697425</v>
      </c>
      <c r="H273" s="26">
        <f t="shared" si="41"/>
        <v>932.3912841197872</v>
      </c>
      <c r="I273" s="26">
        <f t="shared" si="38"/>
        <v>121918.93842364271</v>
      </c>
      <c r="J273" s="26">
        <f t="shared" si="38"/>
        <v>188997.54502507648</v>
      </c>
      <c r="K273" s="26">
        <f t="shared" si="42"/>
        <v>91934.846259043305</v>
      </c>
      <c r="L273" s="39">
        <v>400000</v>
      </c>
      <c r="M273" s="39">
        <f t="shared" si="39"/>
        <v>308065.15374095668</v>
      </c>
    </row>
    <row r="274" spans="5:13">
      <c r="E274" s="3">
        <v>272</v>
      </c>
      <c r="F274" s="26">
        <f t="shared" si="40"/>
        <v>1143.0753067967614</v>
      </c>
      <c r="G274" s="26">
        <f t="shared" si="37"/>
        <v>208.54729265086638</v>
      </c>
      <c r="H274" s="26">
        <f t="shared" si="41"/>
        <v>934.52801414589499</v>
      </c>
      <c r="I274" s="26">
        <f t="shared" si="38"/>
        <v>122127.48571629358</v>
      </c>
      <c r="J274" s="26">
        <f t="shared" si="38"/>
        <v>189932.07303922239</v>
      </c>
      <c r="K274" s="26">
        <f t="shared" si="42"/>
        <v>91002.454974923516</v>
      </c>
      <c r="L274" s="39">
        <v>400000</v>
      </c>
      <c r="M274" s="39">
        <f t="shared" si="39"/>
        <v>308997.54502507648</v>
      </c>
    </row>
    <row r="275" spans="5:13">
      <c r="E275" s="3">
        <v>273</v>
      </c>
      <c r="F275" s="26">
        <f t="shared" si="40"/>
        <v>1143.0753067967614</v>
      </c>
      <c r="G275" s="26">
        <f t="shared" si="37"/>
        <v>206.40566595178205</v>
      </c>
      <c r="H275" s="26">
        <f t="shared" si="41"/>
        <v>936.66964084497931</v>
      </c>
      <c r="I275" s="26">
        <f t="shared" ref="I275:J290" si="43">I274+G275</f>
        <v>122333.89138224536</v>
      </c>
      <c r="J275" s="26">
        <f t="shared" si="43"/>
        <v>190868.74268006737</v>
      </c>
      <c r="K275" s="26">
        <f t="shared" si="42"/>
        <v>90067.926960777622</v>
      </c>
      <c r="L275" s="39">
        <v>400000</v>
      </c>
      <c r="M275" s="39">
        <f t="shared" si="39"/>
        <v>309932.07303922239</v>
      </c>
    </row>
    <row r="276" spans="5:13">
      <c r="E276" s="3">
        <v>274</v>
      </c>
      <c r="F276" s="26">
        <f t="shared" si="40"/>
        <v>1143.0753067967614</v>
      </c>
      <c r="G276" s="26">
        <f t="shared" si="37"/>
        <v>204.25913135817896</v>
      </c>
      <c r="H276" s="26">
        <f t="shared" si="41"/>
        <v>938.81617543858249</v>
      </c>
      <c r="I276" s="26">
        <f t="shared" si="43"/>
        <v>122538.15051360354</v>
      </c>
      <c r="J276" s="26">
        <f t="shared" si="43"/>
        <v>191807.55885550595</v>
      </c>
      <c r="K276" s="26">
        <f t="shared" si="42"/>
        <v>89131.257319932643</v>
      </c>
      <c r="L276" s="39">
        <v>400000</v>
      </c>
      <c r="M276" s="39">
        <f t="shared" si="39"/>
        <v>310868.74268006737</v>
      </c>
    </row>
    <row r="277" spans="5:13">
      <c r="E277" s="3">
        <v>275</v>
      </c>
      <c r="F277" s="26">
        <f t="shared" si="40"/>
        <v>1143.0753067967614</v>
      </c>
      <c r="G277" s="26">
        <f t="shared" si="37"/>
        <v>202.10767762279889</v>
      </c>
      <c r="H277" s="26">
        <f t="shared" si="41"/>
        <v>940.96762917396256</v>
      </c>
      <c r="I277" s="26">
        <f t="shared" si="43"/>
        <v>122740.25819122634</v>
      </c>
      <c r="J277" s="26">
        <f t="shared" si="43"/>
        <v>192748.52648467993</v>
      </c>
      <c r="K277" s="26">
        <f t="shared" si="42"/>
        <v>88192.441144494063</v>
      </c>
      <c r="L277" s="39">
        <v>400000</v>
      </c>
      <c r="M277" s="39">
        <f t="shared" si="39"/>
        <v>311807.55885550595</v>
      </c>
    </row>
    <row r="278" spans="5:13">
      <c r="E278" s="3">
        <v>276</v>
      </c>
      <c r="F278" s="26">
        <f t="shared" si="40"/>
        <v>1143.0753067967614</v>
      </c>
      <c r="G278" s="26">
        <f t="shared" si="37"/>
        <v>199.95129347260857</v>
      </c>
      <c r="H278" s="26">
        <f t="shared" si="41"/>
        <v>943.12401332415288</v>
      </c>
      <c r="I278" s="26">
        <f t="shared" si="43"/>
        <v>122940.20948469895</v>
      </c>
      <c r="J278" s="26">
        <f t="shared" si="43"/>
        <v>193691.65049800408</v>
      </c>
      <c r="K278" s="26">
        <f t="shared" si="42"/>
        <v>87251.473515320104</v>
      </c>
      <c r="L278" s="39">
        <v>400000</v>
      </c>
      <c r="M278" s="39">
        <f t="shared" si="39"/>
        <v>312748.5264846799</v>
      </c>
    </row>
    <row r="279" spans="5:13">
      <c r="E279" s="3">
        <v>277</v>
      </c>
      <c r="F279" s="26">
        <f t="shared" si="40"/>
        <v>1143.0753067967614</v>
      </c>
      <c r="G279" s="26">
        <f t="shared" si="37"/>
        <v>197.78996760874071</v>
      </c>
      <c r="H279" s="26">
        <f t="shared" si="41"/>
        <v>945.28533918802077</v>
      </c>
      <c r="I279" s="26">
        <f t="shared" si="43"/>
        <v>123137.99945230769</v>
      </c>
      <c r="J279" s="26">
        <f t="shared" si="43"/>
        <v>194636.93583719211</v>
      </c>
      <c r="K279" s="26">
        <f t="shared" si="42"/>
        <v>86308.349501995952</v>
      </c>
      <c r="L279" s="39">
        <v>400000</v>
      </c>
      <c r="M279" s="39">
        <f t="shared" si="39"/>
        <v>313691.65049800405</v>
      </c>
    </row>
    <row r="280" spans="5:13">
      <c r="E280" s="3">
        <v>278</v>
      </c>
      <c r="F280" s="26">
        <f t="shared" si="40"/>
        <v>1143.0753067967614</v>
      </c>
      <c r="G280" s="26">
        <f t="shared" si="37"/>
        <v>195.62368870643485</v>
      </c>
      <c r="H280" s="26">
        <f t="shared" si="41"/>
        <v>947.45161809032652</v>
      </c>
      <c r="I280" s="26">
        <f t="shared" si="43"/>
        <v>123333.62314101412</v>
      </c>
      <c r="J280" s="26">
        <f t="shared" si="43"/>
        <v>195584.38745528244</v>
      </c>
      <c r="K280" s="26">
        <f t="shared" si="42"/>
        <v>85363.064162807932</v>
      </c>
      <c r="L280" s="39">
        <v>400000</v>
      </c>
      <c r="M280" s="39">
        <f t="shared" si="39"/>
        <v>314636.93583719205</v>
      </c>
    </row>
    <row r="281" spans="5:13">
      <c r="E281" s="3">
        <v>279</v>
      </c>
      <c r="F281" s="26">
        <f t="shared" si="40"/>
        <v>1143.0753067967614</v>
      </c>
      <c r="G281" s="26">
        <f t="shared" si="37"/>
        <v>193.45244541497783</v>
      </c>
      <c r="H281" s="26">
        <f t="shared" si="41"/>
        <v>949.62286138178365</v>
      </c>
      <c r="I281" s="26">
        <f t="shared" si="43"/>
        <v>123527.0755864291</v>
      </c>
      <c r="J281" s="26">
        <f t="shared" si="43"/>
        <v>196534.01031666424</v>
      </c>
      <c r="K281" s="26">
        <f t="shared" si="42"/>
        <v>84415.612544717602</v>
      </c>
      <c r="L281" s="39">
        <v>400000</v>
      </c>
      <c r="M281" s="39">
        <f t="shared" si="39"/>
        <v>315584.38745528238</v>
      </c>
    </row>
    <row r="282" spans="5:13">
      <c r="E282" s="3">
        <v>280</v>
      </c>
      <c r="F282" s="26">
        <f t="shared" si="40"/>
        <v>1143.0753067967614</v>
      </c>
      <c r="G282" s="26">
        <f t="shared" si="37"/>
        <v>191.27622635764459</v>
      </c>
      <c r="H282" s="26">
        <f t="shared" si="41"/>
        <v>951.79908043911678</v>
      </c>
      <c r="I282" s="26">
        <f t="shared" si="43"/>
        <v>123718.35181278674</v>
      </c>
      <c r="J282" s="26">
        <f t="shared" si="43"/>
        <v>197485.80939710335</v>
      </c>
      <c r="K282" s="26">
        <f t="shared" si="42"/>
        <v>83465.989683335822</v>
      </c>
      <c r="L282" s="39">
        <v>400000</v>
      </c>
      <c r="M282" s="39">
        <f t="shared" si="39"/>
        <v>316534.01031666418</v>
      </c>
    </row>
    <row r="283" spans="5:13">
      <c r="E283" s="3">
        <v>281</v>
      </c>
      <c r="F283" s="26">
        <f t="shared" si="40"/>
        <v>1143.0753067967614</v>
      </c>
      <c r="G283" s="26">
        <f t="shared" si="37"/>
        <v>189.09502013163828</v>
      </c>
      <c r="H283" s="26">
        <f t="shared" si="41"/>
        <v>953.98028666512312</v>
      </c>
      <c r="I283" s="26">
        <f t="shared" si="43"/>
        <v>123907.44683291839</v>
      </c>
      <c r="J283" s="26">
        <f t="shared" si="43"/>
        <v>198439.78968376847</v>
      </c>
      <c r="K283" s="26">
        <f t="shared" si="42"/>
        <v>82514.190602896706</v>
      </c>
      <c r="L283" s="39">
        <v>400000</v>
      </c>
      <c r="M283" s="39">
        <f t="shared" si="39"/>
        <v>317485.80939710326</v>
      </c>
    </row>
    <row r="284" spans="5:13">
      <c r="E284" s="3">
        <v>282</v>
      </c>
      <c r="F284" s="26">
        <f t="shared" si="40"/>
        <v>1143.0753067967614</v>
      </c>
      <c r="G284" s="26">
        <f t="shared" si="37"/>
        <v>186.90881530803068</v>
      </c>
      <c r="H284" s="26">
        <f t="shared" si="41"/>
        <v>956.1664914887308</v>
      </c>
      <c r="I284" s="26">
        <f t="shared" si="43"/>
        <v>124094.35564822642</v>
      </c>
      <c r="J284" s="26">
        <f t="shared" si="43"/>
        <v>199395.95617525719</v>
      </c>
      <c r="K284" s="26">
        <f t="shared" si="42"/>
        <v>81560.210316231576</v>
      </c>
      <c r="L284" s="39">
        <v>400000</v>
      </c>
      <c r="M284" s="39">
        <f t="shared" si="39"/>
        <v>318439.78968376841</v>
      </c>
    </row>
    <row r="285" spans="5:13">
      <c r="E285" s="3">
        <v>283</v>
      </c>
      <c r="F285" s="26">
        <f t="shared" si="40"/>
        <v>1143.0753067967614</v>
      </c>
      <c r="G285" s="26">
        <f t="shared" si="37"/>
        <v>184.71760043170235</v>
      </c>
      <c r="H285" s="26">
        <f t="shared" si="41"/>
        <v>958.35770636505913</v>
      </c>
      <c r="I285" s="26">
        <f t="shared" si="43"/>
        <v>124279.07324865813</v>
      </c>
      <c r="J285" s="26">
        <f t="shared" si="43"/>
        <v>200354.31388162225</v>
      </c>
      <c r="K285" s="26">
        <f t="shared" si="42"/>
        <v>80604.043824742839</v>
      </c>
      <c r="L285" s="39">
        <v>400000</v>
      </c>
      <c r="M285" s="39">
        <f t="shared" si="39"/>
        <v>319395.95617525716</v>
      </c>
    </row>
    <row r="286" spans="5:13">
      <c r="E286" s="3">
        <v>284</v>
      </c>
      <c r="F286" s="26">
        <f t="shared" si="40"/>
        <v>1143.0753067967614</v>
      </c>
      <c r="G286" s="26">
        <f t="shared" si="37"/>
        <v>182.52136402128241</v>
      </c>
      <c r="H286" s="26">
        <f t="shared" si="41"/>
        <v>960.55394277547907</v>
      </c>
      <c r="I286" s="26">
        <f t="shared" si="43"/>
        <v>124461.59461267942</v>
      </c>
      <c r="J286" s="26">
        <f t="shared" si="43"/>
        <v>201314.86782439772</v>
      </c>
      <c r="K286" s="26">
        <f t="shared" si="42"/>
        <v>79645.68611837778</v>
      </c>
      <c r="L286" s="39">
        <v>400000</v>
      </c>
      <c r="M286" s="39">
        <f t="shared" si="39"/>
        <v>320354.31388162222</v>
      </c>
    </row>
    <row r="287" spans="5:13">
      <c r="E287" s="3">
        <v>285</v>
      </c>
      <c r="F287" s="26">
        <f t="shared" si="40"/>
        <v>1143.0753067967614</v>
      </c>
      <c r="G287" s="26">
        <f t="shared" si="37"/>
        <v>180.32009456908858</v>
      </c>
      <c r="H287" s="26">
        <f t="shared" si="41"/>
        <v>962.75521222767281</v>
      </c>
      <c r="I287" s="26">
        <f t="shared" si="43"/>
        <v>124641.91470724851</v>
      </c>
      <c r="J287" s="26">
        <f t="shared" si="43"/>
        <v>202277.62303662539</v>
      </c>
      <c r="K287" s="26">
        <f t="shared" si="42"/>
        <v>78685.132175602295</v>
      </c>
      <c r="L287" s="39">
        <v>400000</v>
      </c>
      <c r="M287" s="39">
        <f t="shared" si="39"/>
        <v>321314.86782439769</v>
      </c>
    </row>
    <row r="288" spans="5:13">
      <c r="E288" s="3">
        <v>286</v>
      </c>
      <c r="F288" s="26">
        <f t="shared" si="40"/>
        <v>1143.0753067967614</v>
      </c>
      <c r="G288" s="26">
        <f t="shared" si="37"/>
        <v>178.11378054106686</v>
      </c>
      <c r="H288" s="26">
        <f t="shared" si="41"/>
        <v>964.96152625569459</v>
      </c>
      <c r="I288" s="26">
        <f t="shared" si="43"/>
        <v>124820.02848778958</v>
      </c>
      <c r="J288" s="26">
        <f t="shared" si="43"/>
        <v>203242.58456288109</v>
      </c>
      <c r="K288" s="26">
        <f t="shared" si="42"/>
        <v>77722.376963374627</v>
      </c>
      <c r="L288" s="39">
        <v>400000</v>
      </c>
      <c r="M288" s="39">
        <f t="shared" si="39"/>
        <v>322277.62303662539</v>
      </c>
    </row>
    <row r="289" spans="5:13">
      <c r="E289" s="3">
        <v>287</v>
      </c>
      <c r="F289" s="26">
        <f t="shared" si="40"/>
        <v>1143.0753067967614</v>
      </c>
      <c r="G289" s="26">
        <f t="shared" si="37"/>
        <v>175.9024103767309</v>
      </c>
      <c r="H289" s="26">
        <f t="shared" si="41"/>
        <v>967.1728964200305</v>
      </c>
      <c r="I289" s="26">
        <f t="shared" si="43"/>
        <v>124995.93089816631</v>
      </c>
      <c r="J289" s="26">
        <f t="shared" si="43"/>
        <v>204209.75745930112</v>
      </c>
      <c r="K289" s="26">
        <f t="shared" si="42"/>
        <v>76757.415437118936</v>
      </c>
      <c r="L289" s="39">
        <v>400000</v>
      </c>
      <c r="M289" s="39">
        <f t="shared" si="39"/>
        <v>323242.58456288103</v>
      </c>
    </row>
    <row r="290" spans="5:13">
      <c r="E290" s="3">
        <v>288</v>
      </c>
      <c r="F290" s="26">
        <f t="shared" si="40"/>
        <v>1143.0753067967614</v>
      </c>
      <c r="G290" s="26">
        <f t="shared" si="37"/>
        <v>173.68597248910166</v>
      </c>
      <c r="H290" s="26">
        <f t="shared" si="41"/>
        <v>969.38933430765974</v>
      </c>
      <c r="I290" s="26">
        <f t="shared" si="43"/>
        <v>125169.6168706554</v>
      </c>
      <c r="J290" s="26">
        <f t="shared" si="43"/>
        <v>205179.14679360879</v>
      </c>
      <c r="K290" s="26">
        <f t="shared" si="42"/>
        <v>75790.242540698906</v>
      </c>
      <c r="L290" s="39">
        <v>400000</v>
      </c>
      <c r="M290" s="39">
        <f t="shared" si="39"/>
        <v>324209.75745930109</v>
      </c>
    </row>
    <row r="291" spans="5:13">
      <c r="E291" s="3">
        <v>289</v>
      </c>
      <c r="F291" s="26">
        <f t="shared" si="40"/>
        <v>1143.0753067967614</v>
      </c>
      <c r="G291" s="26">
        <f t="shared" si="37"/>
        <v>171.4644552646466</v>
      </c>
      <c r="H291" s="26">
        <f t="shared" si="41"/>
        <v>971.61085153211479</v>
      </c>
      <c r="I291" s="26">
        <f t="shared" ref="I291:J306" si="44">I290+G291</f>
        <v>125341.08132592005</v>
      </c>
      <c r="J291" s="26">
        <f t="shared" si="44"/>
        <v>206150.7576451409</v>
      </c>
      <c r="K291" s="26">
        <f t="shared" si="42"/>
        <v>74820.853206391243</v>
      </c>
      <c r="L291" s="39">
        <v>400000</v>
      </c>
      <c r="M291" s="39">
        <f t="shared" si="39"/>
        <v>325179.14679360879</v>
      </c>
    </row>
    <row r="292" spans="5:13">
      <c r="E292" s="3">
        <v>290</v>
      </c>
      <c r="F292" s="26">
        <f t="shared" si="40"/>
        <v>1143.0753067967614</v>
      </c>
      <c r="G292" s="26">
        <f t="shared" si="37"/>
        <v>169.23784706321885</v>
      </c>
      <c r="H292" s="26">
        <f t="shared" si="41"/>
        <v>973.83745973354257</v>
      </c>
      <c r="I292" s="26">
        <f t="shared" si="44"/>
        <v>125510.31917298328</v>
      </c>
      <c r="J292" s="26">
        <f t="shared" si="44"/>
        <v>207124.59510487443</v>
      </c>
      <c r="K292" s="26">
        <f t="shared" si="42"/>
        <v>73849.242354859132</v>
      </c>
      <c r="L292" s="39">
        <v>400000</v>
      </c>
      <c r="M292" s="39">
        <f t="shared" si="39"/>
        <v>326150.75764514087</v>
      </c>
    </row>
    <row r="293" spans="5:13">
      <c r="E293" s="3">
        <v>291</v>
      </c>
      <c r="F293" s="26">
        <f t="shared" si="40"/>
        <v>1143.0753067967614</v>
      </c>
      <c r="G293" s="26">
        <f t="shared" si="37"/>
        <v>167.00613621799613</v>
      </c>
      <c r="H293" s="26">
        <f t="shared" si="41"/>
        <v>976.06917057876535</v>
      </c>
      <c r="I293" s="26">
        <f t="shared" si="44"/>
        <v>125677.32530920127</v>
      </c>
      <c r="J293" s="26">
        <f t="shared" si="44"/>
        <v>208100.66427545319</v>
      </c>
      <c r="K293" s="26">
        <f t="shared" si="42"/>
        <v>72875.404895125583</v>
      </c>
      <c r="L293" s="39">
        <v>400000</v>
      </c>
      <c r="M293" s="39">
        <f t="shared" si="39"/>
        <v>327124.5951048744</v>
      </c>
    </row>
    <row r="294" spans="5:13">
      <c r="E294" s="3">
        <v>292</v>
      </c>
      <c r="F294" s="26">
        <f t="shared" si="40"/>
        <v>1143.0753067967614</v>
      </c>
      <c r="G294" s="26">
        <f t="shared" si="37"/>
        <v>164.7693110354198</v>
      </c>
      <c r="H294" s="26">
        <f t="shared" si="41"/>
        <v>978.30599576134159</v>
      </c>
      <c r="I294" s="26">
        <f t="shared" si="44"/>
        <v>125842.09462023669</v>
      </c>
      <c r="J294" s="26">
        <f t="shared" si="44"/>
        <v>209078.97027121452</v>
      </c>
      <c r="K294" s="26">
        <f t="shared" si="42"/>
        <v>71899.335724546821</v>
      </c>
      <c r="L294" s="39">
        <v>400000</v>
      </c>
      <c r="M294" s="39">
        <f t="shared" si="39"/>
        <v>328100.66427545319</v>
      </c>
    </row>
    <row r="295" spans="5:13">
      <c r="E295" s="3">
        <v>293</v>
      </c>
      <c r="F295" s="26">
        <f t="shared" si="40"/>
        <v>1143.0753067967614</v>
      </c>
      <c r="G295" s="26">
        <f t="shared" si="37"/>
        <v>162.52735979513338</v>
      </c>
      <c r="H295" s="26">
        <f t="shared" si="41"/>
        <v>980.54794700162802</v>
      </c>
      <c r="I295" s="26">
        <f t="shared" si="44"/>
        <v>126004.62198003182</v>
      </c>
      <c r="J295" s="26">
        <f t="shared" si="44"/>
        <v>210059.51821821614</v>
      </c>
      <c r="K295" s="26">
        <f t="shared" si="42"/>
        <v>70921.029728785477</v>
      </c>
      <c r="L295" s="39">
        <v>400000</v>
      </c>
      <c r="M295" s="39">
        <f t="shared" si="39"/>
        <v>329078.97027121449</v>
      </c>
    </row>
    <row r="296" spans="5:13">
      <c r="E296" s="3">
        <v>294</v>
      </c>
      <c r="F296" s="26">
        <f t="shared" si="40"/>
        <v>1143.0753067967614</v>
      </c>
      <c r="G296" s="26">
        <f t="shared" si="37"/>
        <v>160.28027074992133</v>
      </c>
      <c r="H296" s="26">
        <f t="shared" si="41"/>
        <v>982.7950360468401</v>
      </c>
      <c r="I296" s="26">
        <f t="shared" si="44"/>
        <v>126164.90225078174</v>
      </c>
      <c r="J296" s="26">
        <f t="shared" si="44"/>
        <v>211042.31325426299</v>
      </c>
      <c r="K296" s="26">
        <f t="shared" si="42"/>
        <v>69940.481781783848</v>
      </c>
      <c r="L296" s="39">
        <v>400000</v>
      </c>
      <c r="M296" s="39">
        <f t="shared" si="39"/>
        <v>330059.51821821614</v>
      </c>
    </row>
    <row r="297" spans="5:13">
      <c r="E297" s="3">
        <v>295</v>
      </c>
      <c r="F297" s="26">
        <f t="shared" si="40"/>
        <v>1143.0753067967614</v>
      </c>
      <c r="G297" s="26">
        <f t="shared" si="37"/>
        <v>158.02803212564731</v>
      </c>
      <c r="H297" s="26">
        <f t="shared" si="41"/>
        <v>985.04727467111411</v>
      </c>
      <c r="I297" s="26">
        <f t="shared" si="44"/>
        <v>126322.93028290739</v>
      </c>
      <c r="J297" s="26">
        <f t="shared" si="44"/>
        <v>212027.36052893411</v>
      </c>
      <c r="K297" s="26">
        <f t="shared" si="42"/>
        <v>68957.68674573701</v>
      </c>
      <c r="L297" s="39">
        <v>400000</v>
      </c>
      <c r="M297" s="39">
        <f t="shared" si="39"/>
        <v>331042.31325426302</v>
      </c>
    </row>
    <row r="298" spans="5:13">
      <c r="E298" s="3">
        <v>296</v>
      </c>
      <c r="F298" s="26">
        <f t="shared" si="40"/>
        <v>1143.0753067967614</v>
      </c>
      <c r="G298" s="26">
        <f t="shared" si="37"/>
        <v>155.77063212119268</v>
      </c>
      <c r="H298" s="26">
        <f t="shared" si="41"/>
        <v>987.30467467556878</v>
      </c>
      <c r="I298" s="26">
        <f t="shared" si="44"/>
        <v>126478.70091502857</v>
      </c>
      <c r="J298" s="26">
        <f t="shared" si="44"/>
        <v>213014.66520360968</v>
      </c>
      <c r="K298" s="26">
        <f t="shared" si="42"/>
        <v>67972.639471065893</v>
      </c>
      <c r="L298" s="39">
        <v>400000</v>
      </c>
      <c r="M298" s="39">
        <f t="shared" si="39"/>
        <v>332027.36052893411</v>
      </c>
    </row>
    <row r="299" spans="5:13">
      <c r="E299" s="3">
        <v>297</v>
      </c>
      <c r="F299" s="26">
        <f t="shared" si="40"/>
        <v>1143.0753067967614</v>
      </c>
      <c r="G299" s="26">
        <f t="shared" si="37"/>
        <v>153.50805890839447</v>
      </c>
      <c r="H299" s="26">
        <f t="shared" si="41"/>
        <v>989.56724788836698</v>
      </c>
      <c r="I299" s="26">
        <f t="shared" si="44"/>
        <v>126632.20897393697</v>
      </c>
      <c r="J299" s="26">
        <f t="shared" si="44"/>
        <v>214004.23245149804</v>
      </c>
      <c r="K299" s="26">
        <f t="shared" si="42"/>
        <v>66985.334796390322</v>
      </c>
      <c r="L299" s="39">
        <v>400000</v>
      </c>
      <c r="M299" s="39">
        <f t="shared" si="39"/>
        <v>333014.66520360968</v>
      </c>
    </row>
    <row r="300" spans="5:13">
      <c r="E300" s="3">
        <v>298</v>
      </c>
      <c r="F300" s="26">
        <f t="shared" si="40"/>
        <v>1143.0753067967614</v>
      </c>
      <c r="G300" s="26">
        <f t="shared" si="37"/>
        <v>151.24030063198364</v>
      </c>
      <c r="H300" s="26">
        <f t="shared" si="41"/>
        <v>991.83500616477772</v>
      </c>
      <c r="I300" s="26">
        <f t="shared" si="44"/>
        <v>126783.44927456895</v>
      </c>
      <c r="J300" s="26">
        <f t="shared" si="44"/>
        <v>214996.06745766281</v>
      </c>
      <c r="K300" s="26">
        <f t="shared" si="42"/>
        <v>65995.767548501957</v>
      </c>
      <c r="L300" s="39">
        <v>400000</v>
      </c>
      <c r="M300" s="39">
        <f t="shared" si="39"/>
        <v>334004.23245149804</v>
      </c>
    </row>
    <row r="301" spans="5:13">
      <c r="E301" s="3">
        <v>299</v>
      </c>
      <c r="F301" s="26">
        <f t="shared" si="40"/>
        <v>1143.0753067967614</v>
      </c>
      <c r="G301" s="26">
        <f t="shared" si="37"/>
        <v>148.96734540952269</v>
      </c>
      <c r="H301" s="26">
        <f t="shared" si="41"/>
        <v>994.10796138723867</v>
      </c>
      <c r="I301" s="26">
        <f t="shared" si="44"/>
        <v>126932.41661997847</v>
      </c>
      <c r="J301" s="26">
        <f t="shared" si="44"/>
        <v>215990.17541905004</v>
      </c>
      <c r="K301" s="26">
        <f t="shared" si="42"/>
        <v>65003.932542337177</v>
      </c>
      <c r="L301" s="39">
        <v>400000</v>
      </c>
      <c r="M301" s="39">
        <f t="shared" si="39"/>
        <v>334996.06745766284</v>
      </c>
    </row>
    <row r="302" spans="5:13">
      <c r="E302" s="3">
        <v>300</v>
      </c>
      <c r="F302" s="26">
        <f t="shared" si="40"/>
        <v>1143.0753067967614</v>
      </c>
      <c r="G302" s="26">
        <f t="shared" si="37"/>
        <v>146.6891813313436</v>
      </c>
      <c r="H302" s="26">
        <f t="shared" si="41"/>
        <v>996.38612546541776</v>
      </c>
      <c r="I302" s="26">
        <f t="shared" si="44"/>
        <v>127079.10580130981</v>
      </c>
      <c r="J302" s="26">
        <f t="shared" si="44"/>
        <v>216986.56154451545</v>
      </c>
      <c r="K302" s="26">
        <f t="shared" si="42"/>
        <v>64009.824580949942</v>
      </c>
      <c r="L302" s="39">
        <v>400000</v>
      </c>
      <c r="M302" s="39">
        <f t="shared" si="39"/>
        <v>335990.17541905004</v>
      </c>
    </row>
    <row r="303" spans="5:13">
      <c r="E303" s="3">
        <v>301</v>
      </c>
      <c r="F303" s="26">
        <f t="shared" si="40"/>
        <v>1143.0753067967614</v>
      </c>
      <c r="G303" s="26">
        <f t="shared" si="37"/>
        <v>144.40579646048536</v>
      </c>
      <c r="H303" s="26">
        <f t="shared" si="41"/>
        <v>998.66951033627606</v>
      </c>
      <c r="I303" s="26">
        <f t="shared" si="44"/>
        <v>127223.5115977703</v>
      </c>
      <c r="J303" s="26">
        <f t="shared" si="44"/>
        <v>217985.23105485173</v>
      </c>
      <c r="K303" s="26">
        <f t="shared" si="42"/>
        <v>63013.438455484524</v>
      </c>
      <c r="L303" s="39">
        <v>400000</v>
      </c>
      <c r="M303" s="39">
        <f t="shared" si="39"/>
        <v>336986.56154451548</v>
      </c>
    </row>
    <row r="304" spans="5:13">
      <c r="E304" s="3">
        <v>302</v>
      </c>
      <c r="F304" s="26">
        <f t="shared" si="40"/>
        <v>1143.0753067967614</v>
      </c>
      <c r="G304" s="26">
        <f t="shared" si="37"/>
        <v>142.1171788326314</v>
      </c>
      <c r="H304" s="26">
        <f t="shared" si="41"/>
        <v>1000.95812796413</v>
      </c>
      <c r="I304" s="26">
        <f t="shared" si="44"/>
        <v>127365.62877660293</v>
      </c>
      <c r="J304" s="26">
        <f t="shared" si="44"/>
        <v>218986.18918281587</v>
      </c>
      <c r="K304" s="26">
        <f t="shared" si="42"/>
        <v>62014.768945148251</v>
      </c>
      <c r="L304" s="39">
        <v>400000</v>
      </c>
      <c r="M304" s="39">
        <f t="shared" si="39"/>
        <v>337985.23105485173</v>
      </c>
    </row>
    <row r="305" spans="5:13">
      <c r="E305" s="3">
        <v>303</v>
      </c>
      <c r="F305" s="26">
        <f t="shared" si="40"/>
        <v>1143.0753067967614</v>
      </c>
      <c r="G305" s="26">
        <f t="shared" si="37"/>
        <v>139.82331645604694</v>
      </c>
      <c r="H305" s="26">
        <f t="shared" si="41"/>
        <v>1003.2519903407144</v>
      </c>
      <c r="I305" s="26">
        <f t="shared" si="44"/>
        <v>127505.45209305898</v>
      </c>
      <c r="J305" s="26">
        <f t="shared" si="44"/>
        <v>219989.44117315658</v>
      </c>
      <c r="K305" s="26">
        <f t="shared" si="42"/>
        <v>61013.810817184123</v>
      </c>
      <c r="L305" s="39">
        <v>400000</v>
      </c>
      <c r="M305" s="39">
        <f t="shared" si="39"/>
        <v>338986.1891828159</v>
      </c>
    </row>
    <row r="306" spans="5:13">
      <c r="E306" s="3">
        <v>304</v>
      </c>
      <c r="F306" s="26">
        <f t="shared" si="40"/>
        <v>1143.0753067967614</v>
      </c>
      <c r="G306" s="26">
        <f t="shared" si="37"/>
        <v>137.52419731151613</v>
      </c>
      <c r="H306" s="26">
        <f t="shared" si="41"/>
        <v>1005.5511094852453</v>
      </c>
      <c r="I306" s="26">
        <f t="shared" si="44"/>
        <v>127642.9762903705</v>
      </c>
      <c r="J306" s="26">
        <f t="shared" si="44"/>
        <v>220994.99228264182</v>
      </c>
      <c r="K306" s="26">
        <f t="shared" si="42"/>
        <v>60010.558826843408</v>
      </c>
      <c r="L306" s="39">
        <v>400000</v>
      </c>
      <c r="M306" s="39">
        <f t="shared" si="39"/>
        <v>339989.44117315661</v>
      </c>
    </row>
    <row r="307" spans="5:13">
      <c r="E307" s="3">
        <v>305</v>
      </c>
      <c r="F307" s="26">
        <f t="shared" si="40"/>
        <v>1143.0753067967614</v>
      </c>
      <c r="G307" s="26">
        <f t="shared" si="37"/>
        <v>135.21980935227913</v>
      </c>
      <c r="H307" s="26">
        <f t="shared" si="41"/>
        <v>1007.8554974444824</v>
      </c>
      <c r="I307" s="26">
        <f t="shared" ref="I307:J322" si="45">I306+G307</f>
        <v>127778.19609972277</v>
      </c>
      <c r="J307" s="26">
        <f t="shared" si="45"/>
        <v>222002.8477800863</v>
      </c>
      <c r="K307" s="26">
        <f t="shared" si="42"/>
        <v>59005.007717358159</v>
      </c>
      <c r="L307" s="39">
        <v>400000</v>
      </c>
      <c r="M307" s="39">
        <f t="shared" si="39"/>
        <v>340994.99228264182</v>
      </c>
    </row>
    <row r="308" spans="5:13">
      <c r="E308" s="3">
        <v>306</v>
      </c>
      <c r="F308" s="26">
        <f t="shared" si="40"/>
        <v>1143.0753067967614</v>
      </c>
      <c r="G308" s="26">
        <f t="shared" si="37"/>
        <v>132.91014050396885</v>
      </c>
      <c r="H308" s="26">
        <f t="shared" si="41"/>
        <v>1010.1651662927926</v>
      </c>
      <c r="I308" s="26">
        <f t="shared" si="45"/>
        <v>127911.10624022674</v>
      </c>
      <c r="J308" s="26">
        <f t="shared" si="45"/>
        <v>223013.01294637911</v>
      </c>
      <c r="K308" s="26">
        <f t="shared" si="42"/>
        <v>57997.152219913674</v>
      </c>
      <c r="L308" s="39">
        <v>400000</v>
      </c>
      <c r="M308" s="39">
        <f t="shared" si="39"/>
        <v>342002.84778008633</v>
      </c>
    </row>
    <row r="309" spans="5:13">
      <c r="E309" s="3">
        <v>307</v>
      </c>
      <c r="F309" s="26">
        <f t="shared" si="40"/>
        <v>1143.0753067967614</v>
      </c>
      <c r="G309" s="26">
        <f t="shared" si="37"/>
        <v>130.59517866454786</v>
      </c>
      <c r="H309" s="26">
        <f t="shared" si="41"/>
        <v>1012.4801281322136</v>
      </c>
      <c r="I309" s="26">
        <f t="shared" si="45"/>
        <v>128041.70141889129</v>
      </c>
      <c r="J309" s="26">
        <f t="shared" si="45"/>
        <v>224025.49307451132</v>
      </c>
      <c r="K309" s="26">
        <f t="shared" si="42"/>
        <v>56986.987053620884</v>
      </c>
      <c r="L309" s="39">
        <v>400000</v>
      </c>
      <c r="M309" s="39">
        <f t="shared" si="39"/>
        <v>343013.01294637914</v>
      </c>
    </row>
    <row r="310" spans="5:13">
      <c r="E310" s="3">
        <v>308</v>
      </c>
      <c r="F310" s="26">
        <f t="shared" si="40"/>
        <v>1143.0753067967614</v>
      </c>
      <c r="G310" s="26">
        <f t="shared" si="37"/>
        <v>128.27491170424486</v>
      </c>
      <c r="H310" s="26">
        <f t="shared" si="41"/>
        <v>1014.8003950925165</v>
      </c>
      <c r="I310" s="26">
        <f t="shared" si="45"/>
        <v>128169.97633059553</v>
      </c>
      <c r="J310" s="26">
        <f t="shared" si="45"/>
        <v>225040.29346960384</v>
      </c>
      <c r="K310" s="26">
        <f t="shared" si="42"/>
        <v>55974.506925488669</v>
      </c>
      <c r="L310" s="39">
        <v>400000</v>
      </c>
      <c r="M310" s="39">
        <f t="shared" si="39"/>
        <v>344025.49307451135</v>
      </c>
    </row>
    <row r="311" spans="5:13">
      <c r="E311" s="3">
        <v>309</v>
      </c>
      <c r="F311" s="26">
        <f t="shared" si="40"/>
        <v>1143.0753067967614</v>
      </c>
      <c r="G311" s="26">
        <f t="shared" si="37"/>
        <v>125.94932746549118</v>
      </c>
      <c r="H311" s="26">
        <f t="shared" si="41"/>
        <v>1017.1259793312703</v>
      </c>
      <c r="I311" s="26">
        <f t="shared" si="45"/>
        <v>128295.92565806102</v>
      </c>
      <c r="J311" s="26">
        <f t="shared" si="45"/>
        <v>226057.41944893511</v>
      </c>
      <c r="K311" s="26">
        <f t="shared" si="42"/>
        <v>54959.70653039615</v>
      </c>
      <c r="L311" s="39">
        <v>400000</v>
      </c>
      <c r="M311" s="39">
        <f t="shared" si="39"/>
        <v>345040.29346960387</v>
      </c>
    </row>
    <row r="312" spans="5:13">
      <c r="E312" s="3">
        <v>310</v>
      </c>
      <c r="F312" s="26">
        <f t="shared" si="40"/>
        <v>1143.0753067967614</v>
      </c>
      <c r="G312" s="26">
        <f t="shared" si="37"/>
        <v>123.61841376285702</v>
      </c>
      <c r="H312" s="26">
        <f t="shared" si="41"/>
        <v>1019.4568930339044</v>
      </c>
      <c r="I312" s="26">
        <f t="shared" si="45"/>
        <v>128419.54407182388</v>
      </c>
      <c r="J312" s="26">
        <f t="shared" si="45"/>
        <v>227076.87634196901</v>
      </c>
      <c r="K312" s="26">
        <f t="shared" si="42"/>
        <v>53942.580551064879</v>
      </c>
      <c r="L312" s="39">
        <v>400000</v>
      </c>
      <c r="M312" s="39">
        <f t="shared" si="39"/>
        <v>346057.41944893514</v>
      </c>
    </row>
    <row r="313" spans="5:13">
      <c r="E313" s="3">
        <v>311</v>
      </c>
      <c r="F313" s="26">
        <f t="shared" si="40"/>
        <v>1143.0753067967614</v>
      </c>
      <c r="G313" s="26">
        <f t="shared" si="37"/>
        <v>121.28215838298766</v>
      </c>
      <c r="H313" s="26">
        <f t="shared" si="41"/>
        <v>1021.7931484137738</v>
      </c>
      <c r="I313" s="26">
        <f t="shared" si="45"/>
        <v>128540.82623020688</v>
      </c>
      <c r="J313" s="26">
        <f t="shared" si="45"/>
        <v>228098.66949038277</v>
      </c>
      <c r="K313" s="26">
        <f t="shared" si="42"/>
        <v>52923.123658030978</v>
      </c>
      <c r="L313" s="39">
        <v>400000</v>
      </c>
      <c r="M313" s="39">
        <f t="shared" si="39"/>
        <v>347076.87634196901</v>
      </c>
    </row>
    <row r="314" spans="5:13">
      <c r="E314" s="3">
        <v>312</v>
      </c>
      <c r="F314" s="26">
        <f t="shared" si="40"/>
        <v>1143.0753067967614</v>
      </c>
      <c r="G314" s="26">
        <f t="shared" si="37"/>
        <v>118.94054908453943</v>
      </c>
      <c r="H314" s="26">
        <f t="shared" si="41"/>
        <v>1024.1347577122219</v>
      </c>
      <c r="I314" s="26">
        <f t="shared" si="45"/>
        <v>128659.76677929141</v>
      </c>
      <c r="J314" s="26">
        <f t="shared" si="45"/>
        <v>229122.804248095</v>
      </c>
      <c r="K314" s="26">
        <f t="shared" si="42"/>
        <v>51901.330509617204</v>
      </c>
      <c r="L314" s="39">
        <v>400000</v>
      </c>
      <c r="M314" s="39">
        <f t="shared" si="39"/>
        <v>348098.66949038277</v>
      </c>
    </row>
    <row r="315" spans="5:13">
      <c r="E315" s="3">
        <v>313</v>
      </c>
      <c r="F315" s="26">
        <f t="shared" si="40"/>
        <v>1143.0753067967614</v>
      </c>
      <c r="G315" s="26">
        <f t="shared" si="37"/>
        <v>116.59357359811558</v>
      </c>
      <c r="H315" s="26">
        <f t="shared" si="41"/>
        <v>1026.4817331986458</v>
      </c>
      <c r="I315" s="26">
        <f t="shared" si="45"/>
        <v>128776.36035288953</v>
      </c>
      <c r="J315" s="26">
        <f t="shared" si="45"/>
        <v>230149.28598129365</v>
      </c>
      <c r="K315" s="26">
        <f t="shared" si="42"/>
        <v>50877.195751904983</v>
      </c>
      <c r="L315" s="39">
        <v>400000</v>
      </c>
      <c r="M315" s="39">
        <f t="shared" si="39"/>
        <v>349122.80424809502</v>
      </c>
    </row>
    <row r="316" spans="5:13">
      <c r="E316" s="3">
        <v>314</v>
      </c>
      <c r="F316" s="26">
        <f t="shared" si="40"/>
        <v>1143.0753067967614</v>
      </c>
      <c r="G316" s="26">
        <f t="shared" si="37"/>
        <v>114.24121962620201</v>
      </c>
      <c r="H316" s="26">
        <f t="shared" si="41"/>
        <v>1028.8340871705593</v>
      </c>
      <c r="I316" s="26">
        <f t="shared" si="45"/>
        <v>128890.60157251573</v>
      </c>
      <c r="J316" s="26">
        <f t="shared" si="45"/>
        <v>231178.12006846422</v>
      </c>
      <c r="K316" s="26">
        <f t="shared" si="42"/>
        <v>49850.714018706334</v>
      </c>
      <c r="L316" s="39">
        <v>400000</v>
      </c>
      <c r="M316" s="39">
        <f t="shared" si="39"/>
        <v>350149.28598129365</v>
      </c>
    </row>
    <row r="317" spans="5:13">
      <c r="E317" s="3">
        <v>315</v>
      </c>
      <c r="F317" s="26">
        <f t="shared" si="40"/>
        <v>1143.0753067967614</v>
      </c>
      <c r="G317" s="26">
        <f t="shared" si="37"/>
        <v>111.88347484310282</v>
      </c>
      <c r="H317" s="26">
        <f t="shared" si="41"/>
        <v>1031.1918319536585</v>
      </c>
      <c r="I317" s="26">
        <f t="shared" si="45"/>
        <v>129002.48504735883</v>
      </c>
      <c r="J317" s="26">
        <f t="shared" si="45"/>
        <v>232209.31190041787</v>
      </c>
      <c r="K317" s="26">
        <f t="shared" si="42"/>
        <v>48821.879931535776</v>
      </c>
      <c r="L317" s="39">
        <v>400000</v>
      </c>
      <c r="M317" s="39">
        <f t="shared" si="39"/>
        <v>351178.1200684642</v>
      </c>
    </row>
    <row r="318" spans="5:13">
      <c r="E318" s="3">
        <v>316</v>
      </c>
      <c r="F318" s="26">
        <f t="shared" si="40"/>
        <v>1143.0753067967614</v>
      </c>
      <c r="G318" s="26">
        <f t="shared" si="37"/>
        <v>109.52032689487569</v>
      </c>
      <c r="H318" s="26">
        <f t="shared" si="41"/>
        <v>1033.5549799018856</v>
      </c>
      <c r="I318" s="26">
        <f t="shared" si="45"/>
        <v>129112.00537425371</v>
      </c>
      <c r="J318" s="26">
        <f t="shared" si="45"/>
        <v>233242.86688031975</v>
      </c>
      <c r="K318" s="26">
        <f t="shared" si="42"/>
        <v>47790.688099582119</v>
      </c>
      <c r="L318" s="39">
        <v>400000</v>
      </c>
      <c r="M318" s="39">
        <f t="shared" si="39"/>
        <v>352209.3119004179</v>
      </c>
    </row>
    <row r="319" spans="5:13">
      <c r="E319" s="3">
        <v>317</v>
      </c>
      <c r="F319" s="26">
        <f t="shared" si="40"/>
        <v>1143.0753067967614</v>
      </c>
      <c r="G319" s="26">
        <f t="shared" si="37"/>
        <v>107.15176339926721</v>
      </c>
      <c r="H319" s="26">
        <f t="shared" si="41"/>
        <v>1035.9235433974943</v>
      </c>
      <c r="I319" s="26">
        <f t="shared" si="45"/>
        <v>129219.15713765298</v>
      </c>
      <c r="J319" s="26">
        <f t="shared" si="45"/>
        <v>234278.79042371723</v>
      </c>
      <c r="K319" s="26">
        <f t="shared" si="42"/>
        <v>46757.133119680235</v>
      </c>
      <c r="L319" s="39">
        <v>400000</v>
      </c>
      <c r="M319" s="39">
        <f t="shared" si="39"/>
        <v>353242.86688031978</v>
      </c>
    </row>
    <row r="320" spans="5:13">
      <c r="E320" s="3">
        <v>318</v>
      </c>
      <c r="F320" s="26">
        <f t="shared" si="40"/>
        <v>1143.0753067967614</v>
      </c>
      <c r="G320" s="26">
        <f t="shared" si="37"/>
        <v>104.77777194564794</v>
      </c>
      <c r="H320" s="26">
        <f t="shared" si="41"/>
        <v>1038.2975348511136</v>
      </c>
      <c r="I320" s="26">
        <f t="shared" si="45"/>
        <v>129323.93490959863</v>
      </c>
      <c r="J320" s="26">
        <f t="shared" si="45"/>
        <v>235317.08795856836</v>
      </c>
      <c r="K320" s="26">
        <f t="shared" si="42"/>
        <v>45721.209576282738</v>
      </c>
      <c r="L320" s="39">
        <v>400000</v>
      </c>
      <c r="M320" s="39">
        <f t="shared" si="39"/>
        <v>354278.79042371723</v>
      </c>
    </row>
    <row r="321" spans="5:13">
      <c r="E321" s="3">
        <v>319</v>
      </c>
      <c r="F321" s="26">
        <f t="shared" si="40"/>
        <v>1143.0753067967614</v>
      </c>
      <c r="G321" s="26">
        <f t="shared" si="37"/>
        <v>102.39834009494749</v>
      </c>
      <c r="H321" s="26">
        <f t="shared" si="41"/>
        <v>1040.6769667018139</v>
      </c>
      <c r="I321" s="26">
        <f t="shared" si="45"/>
        <v>129426.33324969358</v>
      </c>
      <c r="J321" s="26">
        <f t="shared" si="45"/>
        <v>236357.76492527017</v>
      </c>
      <c r="K321" s="26">
        <f t="shared" si="42"/>
        <v>44682.912041431628</v>
      </c>
      <c r="L321" s="39">
        <v>400000</v>
      </c>
      <c r="M321" s="39">
        <f t="shared" si="39"/>
        <v>355317.08795856836</v>
      </c>
    </row>
    <row r="322" spans="5:13">
      <c r="E322" s="3">
        <v>320</v>
      </c>
      <c r="F322" s="26">
        <f t="shared" si="40"/>
        <v>1143.0753067967614</v>
      </c>
      <c r="G322" s="26">
        <f t="shared" ref="G322:G362" si="46">(B$4/B$6)*K322</f>
        <v>100.01345537958915</v>
      </c>
      <c r="H322" s="26">
        <f t="shared" si="41"/>
        <v>1043.0618514171722</v>
      </c>
      <c r="I322" s="26">
        <f t="shared" si="45"/>
        <v>129526.34670507317</v>
      </c>
      <c r="J322" s="26">
        <f t="shared" si="45"/>
        <v>237400.82677668735</v>
      </c>
      <c r="K322" s="26">
        <f t="shared" si="42"/>
        <v>43642.235074729811</v>
      </c>
      <c r="L322" s="39">
        <v>400000</v>
      </c>
      <c r="M322" s="39">
        <f t="shared" si="39"/>
        <v>356357.76492527017</v>
      </c>
    </row>
    <row r="323" spans="5:13">
      <c r="E323" s="3">
        <v>321</v>
      </c>
      <c r="F323" s="26">
        <f t="shared" si="40"/>
        <v>1143.0753067967614</v>
      </c>
      <c r="G323" s="26">
        <f t="shared" si="46"/>
        <v>97.623105303424794</v>
      </c>
      <c r="H323" s="26">
        <f t="shared" si="41"/>
        <v>1045.4522014933366</v>
      </c>
      <c r="I323" s="26">
        <f t="shared" ref="I323:J338" si="47">I322+G323</f>
        <v>129623.9698103766</v>
      </c>
      <c r="J323" s="26">
        <f t="shared" si="47"/>
        <v>238446.27897818069</v>
      </c>
      <c r="K323" s="26">
        <f t="shared" si="42"/>
        <v>42599.173223312639</v>
      </c>
      <c r="L323" s="39">
        <v>400000</v>
      </c>
      <c r="M323" s="39">
        <f t="shared" ref="M323:M362" si="48">L323-K323</f>
        <v>357400.82677668735</v>
      </c>
    </row>
    <row r="324" spans="5:13">
      <c r="E324" s="3">
        <v>322</v>
      </c>
      <c r="F324" s="26">
        <f t="shared" ref="F324:F362" si="49">F323</f>
        <v>1143.0753067967614</v>
      </c>
      <c r="G324" s="26">
        <f t="shared" si="46"/>
        <v>95.227277341669222</v>
      </c>
      <c r="H324" s="26">
        <f t="shared" ref="H324:H362" si="50">F324-G324</f>
        <v>1047.8480294550923</v>
      </c>
      <c r="I324" s="26">
        <f t="shared" si="47"/>
        <v>129719.19708771826</v>
      </c>
      <c r="J324" s="26">
        <f t="shared" si="47"/>
        <v>239494.12700763578</v>
      </c>
      <c r="K324" s="26">
        <f t="shared" ref="K324:K362" si="51">K323-H323</f>
        <v>41553.721021819299</v>
      </c>
      <c r="L324" s="39">
        <v>400000</v>
      </c>
      <c r="M324" s="39">
        <f t="shared" si="48"/>
        <v>358446.27897818072</v>
      </c>
    </row>
    <row r="325" spans="5:13">
      <c r="E325" s="3">
        <v>323</v>
      </c>
      <c r="F325" s="26">
        <f t="shared" si="49"/>
        <v>1143.0753067967614</v>
      </c>
      <c r="G325" s="26">
        <f t="shared" si="46"/>
        <v>92.825958940834653</v>
      </c>
      <c r="H325" s="26">
        <f t="shared" si="50"/>
        <v>1050.2493478559268</v>
      </c>
      <c r="I325" s="26">
        <f t="shared" si="47"/>
        <v>129812.0230466591</v>
      </c>
      <c r="J325" s="26">
        <f t="shared" si="47"/>
        <v>240544.37635549169</v>
      </c>
      <c r="K325" s="26">
        <f t="shared" si="51"/>
        <v>40505.872992364209</v>
      </c>
      <c r="L325" s="39">
        <v>400000</v>
      </c>
      <c r="M325" s="39">
        <f t="shared" si="48"/>
        <v>359494.12700763578</v>
      </c>
    </row>
    <row r="326" spans="5:13">
      <c r="E326" s="3">
        <v>324</v>
      </c>
      <c r="F326" s="26">
        <f t="shared" si="49"/>
        <v>1143.0753067967614</v>
      </c>
      <c r="G326" s="26">
        <f t="shared" si="46"/>
        <v>90.419137518664812</v>
      </c>
      <c r="H326" s="26">
        <f t="shared" si="50"/>
        <v>1052.6561692780965</v>
      </c>
      <c r="I326" s="26">
        <f t="shared" si="47"/>
        <v>129902.44218417777</v>
      </c>
      <c r="J326" s="26">
        <f t="shared" si="47"/>
        <v>241597.03252476981</v>
      </c>
      <c r="K326" s="26">
        <f t="shared" si="51"/>
        <v>39455.623644508283</v>
      </c>
      <c r="L326" s="39">
        <v>400000</v>
      </c>
      <c r="M326" s="39">
        <f t="shared" si="48"/>
        <v>360544.37635549169</v>
      </c>
    </row>
    <row r="327" spans="5:13">
      <c r="E327" s="3">
        <v>325</v>
      </c>
      <c r="F327" s="26">
        <f t="shared" si="49"/>
        <v>1143.0753067967614</v>
      </c>
      <c r="G327" s="26">
        <f t="shared" si="46"/>
        <v>88.006800464069173</v>
      </c>
      <c r="H327" s="26">
        <f t="shared" si="50"/>
        <v>1055.0685063326923</v>
      </c>
      <c r="I327" s="26">
        <f t="shared" si="47"/>
        <v>129990.44898464183</v>
      </c>
      <c r="J327" s="26">
        <f t="shared" si="47"/>
        <v>242652.1010311025</v>
      </c>
      <c r="K327" s="26">
        <f t="shared" si="51"/>
        <v>38402.967475230187</v>
      </c>
      <c r="L327" s="39">
        <v>400000</v>
      </c>
      <c r="M327" s="39">
        <f t="shared" si="48"/>
        <v>361597.03252476983</v>
      </c>
    </row>
    <row r="328" spans="5:13">
      <c r="E328" s="3">
        <v>326</v>
      </c>
      <c r="F328" s="26">
        <f t="shared" si="49"/>
        <v>1143.0753067967614</v>
      </c>
      <c r="G328" s="26">
        <f t="shared" si="46"/>
        <v>85.588935137056765</v>
      </c>
      <c r="H328" s="26">
        <f t="shared" si="50"/>
        <v>1057.4863716597047</v>
      </c>
      <c r="I328" s="26">
        <f t="shared" si="47"/>
        <v>130076.03791977889</v>
      </c>
      <c r="J328" s="26">
        <f t="shared" si="47"/>
        <v>243709.5874027622</v>
      </c>
      <c r="K328" s="26">
        <f t="shared" si="51"/>
        <v>37347.898968897498</v>
      </c>
      <c r="L328" s="39">
        <v>400000</v>
      </c>
      <c r="M328" s="39">
        <f t="shared" si="48"/>
        <v>362652.10103110247</v>
      </c>
    </row>
    <row r="329" spans="5:13">
      <c r="E329" s="3">
        <v>327</v>
      </c>
      <c r="F329" s="26">
        <f t="shared" si="49"/>
        <v>1143.0753067967614</v>
      </c>
      <c r="G329" s="26">
        <f t="shared" si="46"/>
        <v>83.165528868669952</v>
      </c>
      <c r="H329" s="26">
        <f t="shared" si="50"/>
        <v>1059.9097779280914</v>
      </c>
      <c r="I329" s="26">
        <f t="shared" si="47"/>
        <v>130159.20344864756</v>
      </c>
      <c r="J329" s="26">
        <f t="shared" si="47"/>
        <v>244769.49718069029</v>
      </c>
      <c r="K329" s="26">
        <f t="shared" si="51"/>
        <v>36290.412597237795</v>
      </c>
      <c r="L329" s="39">
        <v>400000</v>
      </c>
      <c r="M329" s="39">
        <f t="shared" si="48"/>
        <v>363709.5874027622</v>
      </c>
    </row>
    <row r="330" spans="5:13">
      <c r="E330" s="3">
        <v>328</v>
      </c>
      <c r="F330" s="26">
        <f t="shared" si="49"/>
        <v>1143.0753067967614</v>
      </c>
      <c r="G330" s="26">
        <f t="shared" si="46"/>
        <v>80.736568960918063</v>
      </c>
      <c r="H330" s="26">
        <f t="shared" si="50"/>
        <v>1062.3387378358434</v>
      </c>
      <c r="I330" s="26">
        <f t="shared" si="47"/>
        <v>130239.94001760847</v>
      </c>
      <c r="J330" s="26">
        <f t="shared" si="47"/>
        <v>245831.83591852614</v>
      </c>
      <c r="K330" s="26">
        <f t="shared" si="51"/>
        <v>35230.502819309702</v>
      </c>
      <c r="L330" s="39">
        <v>400000</v>
      </c>
      <c r="M330" s="39">
        <f t="shared" si="48"/>
        <v>364769.49718069029</v>
      </c>
    </row>
    <row r="331" spans="5:13">
      <c r="E331" s="3">
        <v>329</v>
      </c>
      <c r="F331" s="26">
        <f t="shared" si="49"/>
        <v>1143.0753067967614</v>
      </c>
      <c r="G331" s="26">
        <f t="shared" si="46"/>
        <v>78.302042686710919</v>
      </c>
      <c r="H331" s="26">
        <f t="shared" si="50"/>
        <v>1064.7732641100506</v>
      </c>
      <c r="I331" s="26">
        <f t="shared" si="47"/>
        <v>130318.24206029519</v>
      </c>
      <c r="J331" s="26">
        <f t="shared" si="47"/>
        <v>246896.6091826362</v>
      </c>
      <c r="K331" s="26">
        <f t="shared" si="51"/>
        <v>34168.164081473857</v>
      </c>
      <c r="L331" s="39">
        <v>400000</v>
      </c>
      <c r="M331" s="39">
        <f t="shared" si="48"/>
        <v>365831.83591852617</v>
      </c>
    </row>
    <row r="332" spans="5:13">
      <c r="E332" s="3">
        <v>330</v>
      </c>
      <c r="F332" s="26">
        <f t="shared" si="49"/>
        <v>1143.0753067967614</v>
      </c>
      <c r="G332" s="26">
        <f t="shared" si="46"/>
        <v>75.861937289792053</v>
      </c>
      <c r="H332" s="26">
        <f t="shared" si="50"/>
        <v>1067.2133695069695</v>
      </c>
      <c r="I332" s="26">
        <f t="shared" si="47"/>
        <v>130394.10399758499</v>
      </c>
      <c r="J332" s="26">
        <f t="shared" si="47"/>
        <v>247963.82255214316</v>
      </c>
      <c r="K332" s="26">
        <f t="shared" si="51"/>
        <v>33103.390817363805</v>
      </c>
      <c r="L332" s="39">
        <v>400000</v>
      </c>
      <c r="M332" s="39">
        <f t="shared" si="48"/>
        <v>366896.6091826362</v>
      </c>
    </row>
    <row r="333" spans="5:13">
      <c r="E333" s="3">
        <v>331</v>
      </c>
      <c r="F333" s="26">
        <f t="shared" si="49"/>
        <v>1143.0753067967614</v>
      </c>
      <c r="G333" s="26">
        <f t="shared" si="46"/>
        <v>73.416239984671918</v>
      </c>
      <c r="H333" s="26">
        <f t="shared" si="50"/>
        <v>1069.6590668120896</v>
      </c>
      <c r="I333" s="26">
        <f t="shared" si="47"/>
        <v>130467.52023756965</v>
      </c>
      <c r="J333" s="26">
        <f t="shared" si="47"/>
        <v>249033.48161895524</v>
      </c>
      <c r="K333" s="26">
        <f t="shared" si="51"/>
        <v>32036.177447856837</v>
      </c>
      <c r="L333" s="39">
        <v>400000</v>
      </c>
      <c r="M333" s="39">
        <f t="shared" si="48"/>
        <v>367963.82255214319</v>
      </c>
    </row>
    <row r="334" spans="5:13">
      <c r="E334" s="3">
        <v>332</v>
      </c>
      <c r="F334" s="26">
        <f t="shared" si="49"/>
        <v>1143.0753067967614</v>
      </c>
      <c r="G334" s="26">
        <f t="shared" si="46"/>
        <v>70.964937956560888</v>
      </c>
      <c r="H334" s="26">
        <f t="shared" si="50"/>
        <v>1072.1103688402006</v>
      </c>
      <c r="I334" s="26">
        <f t="shared" si="47"/>
        <v>130538.48517552622</v>
      </c>
      <c r="J334" s="26">
        <f t="shared" si="47"/>
        <v>250105.59198779543</v>
      </c>
      <c r="K334" s="26">
        <f t="shared" si="51"/>
        <v>30966.518381044749</v>
      </c>
      <c r="L334" s="39">
        <v>400000</v>
      </c>
      <c r="M334" s="39">
        <f t="shared" si="48"/>
        <v>369033.48161895527</v>
      </c>
    </row>
    <row r="335" spans="5:13">
      <c r="E335" s="3">
        <v>333</v>
      </c>
      <c r="F335" s="26">
        <f t="shared" si="49"/>
        <v>1143.0753067967614</v>
      </c>
      <c r="G335" s="26">
        <f t="shared" si="46"/>
        <v>68.508018361302092</v>
      </c>
      <c r="H335" s="26">
        <f t="shared" si="50"/>
        <v>1074.5672884354594</v>
      </c>
      <c r="I335" s="26">
        <f t="shared" si="47"/>
        <v>130606.99319388752</v>
      </c>
      <c r="J335" s="26">
        <f t="shared" si="47"/>
        <v>251180.1592762309</v>
      </c>
      <c r="K335" s="26">
        <f t="shared" si="51"/>
        <v>29894.408012204549</v>
      </c>
      <c r="L335" s="39">
        <v>400000</v>
      </c>
      <c r="M335" s="39">
        <f t="shared" si="48"/>
        <v>370105.59198779543</v>
      </c>
    </row>
    <row r="336" spans="5:13">
      <c r="E336" s="3">
        <v>334</v>
      </c>
      <c r="F336" s="26">
        <f t="shared" si="49"/>
        <v>1143.0753067967614</v>
      </c>
      <c r="G336" s="26">
        <f t="shared" si="46"/>
        <v>66.045468325304157</v>
      </c>
      <c r="H336" s="26">
        <f t="shared" si="50"/>
        <v>1077.0298384714572</v>
      </c>
      <c r="I336" s="26">
        <f t="shared" si="47"/>
        <v>130673.03866221283</v>
      </c>
      <c r="J336" s="26">
        <f t="shared" si="47"/>
        <v>252257.18911470237</v>
      </c>
      <c r="K336" s="26">
        <f t="shared" si="51"/>
        <v>28819.840723769088</v>
      </c>
      <c r="L336" s="39">
        <v>400000</v>
      </c>
      <c r="M336" s="39">
        <f t="shared" si="48"/>
        <v>371180.1592762309</v>
      </c>
    </row>
    <row r="337" spans="5:13">
      <c r="E337" s="3">
        <v>335</v>
      </c>
      <c r="F337" s="26">
        <f t="shared" si="49"/>
        <v>1143.0753067967614</v>
      </c>
      <c r="G337" s="26">
        <f t="shared" si="46"/>
        <v>63.577274945473732</v>
      </c>
      <c r="H337" s="26">
        <f t="shared" si="50"/>
        <v>1079.4980318512876</v>
      </c>
      <c r="I337" s="26">
        <f t="shared" si="47"/>
        <v>130736.61593715831</v>
      </c>
      <c r="J337" s="26">
        <f t="shared" si="47"/>
        <v>253336.68714655365</v>
      </c>
      <c r="K337" s="26">
        <f t="shared" si="51"/>
        <v>27742.810885297629</v>
      </c>
      <c r="L337" s="39">
        <v>400000</v>
      </c>
      <c r="M337" s="39">
        <f t="shared" si="48"/>
        <v>372257.1891147024</v>
      </c>
    </row>
    <row r="338" spans="5:13">
      <c r="E338" s="3">
        <v>336</v>
      </c>
      <c r="F338" s="26">
        <f t="shared" si="49"/>
        <v>1143.0753067967614</v>
      </c>
      <c r="G338" s="26">
        <f t="shared" si="46"/>
        <v>61.103425289147872</v>
      </c>
      <c r="H338" s="26">
        <f t="shared" si="50"/>
        <v>1081.9718815076135</v>
      </c>
      <c r="I338" s="26">
        <f t="shared" si="47"/>
        <v>130797.71936244746</v>
      </c>
      <c r="J338" s="26">
        <f t="shared" si="47"/>
        <v>254418.65902806126</v>
      </c>
      <c r="K338" s="26">
        <f t="shared" si="51"/>
        <v>26663.312853446343</v>
      </c>
      <c r="L338" s="39">
        <v>400000</v>
      </c>
      <c r="M338" s="39">
        <f t="shared" si="48"/>
        <v>373336.68714655365</v>
      </c>
    </row>
    <row r="339" spans="5:13">
      <c r="E339" s="3">
        <v>337</v>
      </c>
      <c r="F339" s="26">
        <f t="shared" si="49"/>
        <v>1143.0753067967614</v>
      </c>
      <c r="G339" s="26">
        <f t="shared" si="46"/>
        <v>58.623906394026257</v>
      </c>
      <c r="H339" s="26">
        <f t="shared" si="50"/>
        <v>1084.4514004027351</v>
      </c>
      <c r="I339" s="26">
        <f t="shared" ref="I339:J354" si="52">I338+G339</f>
        <v>130856.34326884149</v>
      </c>
      <c r="J339" s="26">
        <f t="shared" si="52"/>
        <v>255503.11042846399</v>
      </c>
      <c r="K339" s="26">
        <f t="shared" si="51"/>
        <v>25581.340971938731</v>
      </c>
      <c r="L339" s="39">
        <v>400000</v>
      </c>
      <c r="M339" s="39">
        <f t="shared" si="48"/>
        <v>374418.65902806126</v>
      </c>
    </row>
    <row r="340" spans="5:13">
      <c r="E340" s="3">
        <v>338</v>
      </c>
      <c r="F340" s="26">
        <f t="shared" si="49"/>
        <v>1143.0753067967614</v>
      </c>
      <c r="G340" s="26">
        <f t="shared" si="46"/>
        <v>56.13870526810333</v>
      </c>
      <c r="H340" s="26">
        <f t="shared" si="50"/>
        <v>1086.936601528658</v>
      </c>
      <c r="I340" s="26">
        <f t="shared" si="52"/>
        <v>130912.4819741096</v>
      </c>
      <c r="J340" s="26">
        <f t="shared" si="52"/>
        <v>256590.04702999265</v>
      </c>
      <c r="K340" s="26">
        <f t="shared" si="51"/>
        <v>24496.889571535998</v>
      </c>
      <c r="L340" s="39">
        <v>400000</v>
      </c>
      <c r="M340" s="39">
        <f t="shared" si="48"/>
        <v>375503.11042846402</v>
      </c>
    </row>
    <row r="341" spans="5:13">
      <c r="E341" s="3">
        <v>339</v>
      </c>
      <c r="F341" s="26">
        <f t="shared" si="49"/>
        <v>1143.0753067967614</v>
      </c>
      <c r="G341" s="26">
        <f t="shared" si="46"/>
        <v>53.647808889600157</v>
      </c>
      <c r="H341" s="26">
        <f t="shared" si="50"/>
        <v>1089.4274979071613</v>
      </c>
      <c r="I341" s="26">
        <f t="shared" si="52"/>
        <v>130966.1297829992</v>
      </c>
      <c r="J341" s="26">
        <f t="shared" si="52"/>
        <v>257679.47452789982</v>
      </c>
      <c r="K341" s="26">
        <f t="shared" si="51"/>
        <v>23409.95297000734</v>
      </c>
      <c r="L341" s="39">
        <v>400000</v>
      </c>
      <c r="M341" s="39">
        <f t="shared" si="48"/>
        <v>376590.04702999268</v>
      </c>
    </row>
    <row r="342" spans="5:13">
      <c r="E342" s="3">
        <v>340</v>
      </c>
      <c r="F342" s="26">
        <f t="shared" si="49"/>
        <v>1143.0753067967614</v>
      </c>
      <c r="G342" s="26">
        <f t="shared" si="46"/>
        <v>51.151204206896246</v>
      </c>
      <c r="H342" s="26">
        <f t="shared" si="50"/>
        <v>1091.9241025898652</v>
      </c>
      <c r="I342" s="26">
        <f t="shared" si="52"/>
        <v>131017.28098720609</v>
      </c>
      <c r="J342" s="26">
        <f t="shared" si="52"/>
        <v>258771.39863048968</v>
      </c>
      <c r="K342" s="26">
        <f t="shared" si="51"/>
        <v>22320.52547210018</v>
      </c>
      <c r="L342" s="39">
        <v>400000</v>
      </c>
      <c r="M342" s="39">
        <f t="shared" si="48"/>
        <v>377679.47452789982</v>
      </c>
    </row>
    <row r="343" spans="5:13">
      <c r="E343" s="3">
        <v>341</v>
      </c>
      <c r="F343" s="26">
        <f t="shared" si="49"/>
        <v>1143.0753067967614</v>
      </c>
      <c r="G343" s="26">
        <f t="shared" si="46"/>
        <v>48.648878138461136</v>
      </c>
      <c r="H343" s="26">
        <f t="shared" si="50"/>
        <v>1094.4264286583002</v>
      </c>
      <c r="I343" s="26">
        <f t="shared" si="52"/>
        <v>131065.92986534454</v>
      </c>
      <c r="J343" s="26">
        <f t="shared" si="52"/>
        <v>259865.82505914799</v>
      </c>
      <c r="K343" s="26">
        <f t="shared" si="51"/>
        <v>21228.601369510314</v>
      </c>
      <c r="L343" s="39">
        <v>400000</v>
      </c>
      <c r="M343" s="39">
        <f t="shared" si="48"/>
        <v>378771.39863048971</v>
      </c>
    </row>
    <row r="344" spans="5:13">
      <c r="E344" s="3">
        <v>342</v>
      </c>
      <c r="F344" s="26">
        <f t="shared" si="49"/>
        <v>1143.0753067967614</v>
      </c>
      <c r="G344" s="26">
        <f t="shared" si="46"/>
        <v>46.140817572785863</v>
      </c>
      <c r="H344" s="26">
        <f t="shared" si="50"/>
        <v>1096.9344892239756</v>
      </c>
      <c r="I344" s="26">
        <f t="shared" si="52"/>
        <v>131112.07068291734</v>
      </c>
      <c r="J344" s="26">
        <f t="shared" si="52"/>
        <v>260962.75954837198</v>
      </c>
      <c r="K344" s="26">
        <f t="shared" si="51"/>
        <v>20134.174940852012</v>
      </c>
      <c r="L344" s="39">
        <v>400000</v>
      </c>
      <c r="M344" s="39">
        <f t="shared" si="48"/>
        <v>379865.82505914802</v>
      </c>
    </row>
    <row r="345" spans="5:13">
      <c r="E345" s="3">
        <v>343</v>
      </c>
      <c r="F345" s="26">
        <f t="shared" si="49"/>
        <v>1143.0753067967614</v>
      </c>
      <c r="G345" s="26">
        <f t="shared" si="46"/>
        <v>43.627009368314248</v>
      </c>
      <c r="H345" s="26">
        <f t="shared" si="50"/>
        <v>1099.4482974284472</v>
      </c>
      <c r="I345" s="26">
        <f t="shared" si="52"/>
        <v>131155.69769228567</v>
      </c>
      <c r="J345" s="26">
        <f t="shared" si="52"/>
        <v>262062.20784580041</v>
      </c>
      <c r="K345" s="26">
        <f t="shared" si="51"/>
        <v>19037.240451628037</v>
      </c>
      <c r="L345" s="39">
        <v>400000</v>
      </c>
      <c r="M345" s="39">
        <f t="shared" si="48"/>
        <v>380962.75954837195</v>
      </c>
    </row>
    <row r="346" spans="5:13">
      <c r="E346" s="3">
        <v>344</v>
      </c>
      <c r="F346" s="26">
        <f t="shared" si="49"/>
        <v>1143.0753067967614</v>
      </c>
      <c r="G346" s="26">
        <f t="shared" si="46"/>
        <v>41.107440353374059</v>
      </c>
      <c r="H346" s="26">
        <f t="shared" si="50"/>
        <v>1101.9678664433873</v>
      </c>
      <c r="I346" s="26">
        <f t="shared" si="52"/>
        <v>131196.80513263904</v>
      </c>
      <c r="J346" s="26">
        <f t="shared" si="52"/>
        <v>263164.17571224377</v>
      </c>
      <c r="K346" s="26">
        <f t="shared" si="51"/>
        <v>17937.792154199589</v>
      </c>
      <c r="L346" s="39">
        <v>400000</v>
      </c>
      <c r="M346" s="39">
        <f t="shared" si="48"/>
        <v>382062.20784580044</v>
      </c>
    </row>
    <row r="347" spans="5:13">
      <c r="E347" s="3">
        <v>345</v>
      </c>
      <c r="F347" s="26">
        <f t="shared" si="49"/>
        <v>1143.0753067967614</v>
      </c>
      <c r="G347" s="26">
        <f t="shared" si="46"/>
        <v>38.582097326107963</v>
      </c>
      <c r="H347" s="26">
        <f t="shared" si="50"/>
        <v>1104.4932094706535</v>
      </c>
      <c r="I347" s="26">
        <f t="shared" si="52"/>
        <v>131235.38722996516</v>
      </c>
      <c r="J347" s="26">
        <f t="shared" si="52"/>
        <v>264268.66892171442</v>
      </c>
      <c r="K347" s="26">
        <f t="shared" si="51"/>
        <v>16835.824287756201</v>
      </c>
      <c r="L347" s="39">
        <v>400000</v>
      </c>
      <c r="M347" s="39">
        <f t="shared" si="48"/>
        <v>383164.17571224377</v>
      </c>
    </row>
    <row r="348" spans="5:13">
      <c r="E348" s="3">
        <v>346</v>
      </c>
      <c r="F348" s="26">
        <f t="shared" si="49"/>
        <v>1143.0753067967614</v>
      </c>
      <c r="G348" s="26">
        <f t="shared" si="46"/>
        <v>36.050967054404381</v>
      </c>
      <c r="H348" s="26">
        <f t="shared" si="50"/>
        <v>1107.0243397423571</v>
      </c>
      <c r="I348" s="26">
        <f t="shared" si="52"/>
        <v>131271.43819701957</v>
      </c>
      <c r="J348" s="26">
        <f t="shared" si="52"/>
        <v>265375.69326145679</v>
      </c>
      <c r="K348" s="26">
        <f t="shared" si="51"/>
        <v>15731.331078285548</v>
      </c>
      <c r="L348" s="39">
        <v>400000</v>
      </c>
      <c r="M348" s="39">
        <f t="shared" si="48"/>
        <v>384268.66892171447</v>
      </c>
    </row>
    <row r="349" spans="5:13">
      <c r="E349" s="3">
        <v>347</v>
      </c>
      <c r="F349" s="26">
        <f t="shared" si="49"/>
        <v>1143.0753067967614</v>
      </c>
      <c r="G349" s="26">
        <f t="shared" si="46"/>
        <v>33.514036275828147</v>
      </c>
      <c r="H349" s="26">
        <f t="shared" si="50"/>
        <v>1109.5612705209332</v>
      </c>
      <c r="I349" s="26">
        <f t="shared" si="52"/>
        <v>131304.95223329539</v>
      </c>
      <c r="J349" s="26">
        <f t="shared" si="52"/>
        <v>266485.2545319777</v>
      </c>
      <c r="K349" s="26">
        <f t="shared" si="51"/>
        <v>14624.306738543191</v>
      </c>
      <c r="L349" s="39">
        <v>400000</v>
      </c>
      <c r="M349" s="39">
        <f t="shared" si="48"/>
        <v>385375.69326145679</v>
      </c>
    </row>
    <row r="350" spans="5:13">
      <c r="E350" s="3">
        <v>348</v>
      </c>
      <c r="F350" s="26">
        <f t="shared" si="49"/>
        <v>1143.0753067967614</v>
      </c>
      <c r="G350" s="26">
        <f t="shared" si="46"/>
        <v>30.97129169755101</v>
      </c>
      <c r="H350" s="26">
        <f t="shared" si="50"/>
        <v>1112.1040150992103</v>
      </c>
      <c r="I350" s="26">
        <f t="shared" si="52"/>
        <v>131335.92352499295</v>
      </c>
      <c r="J350" s="26">
        <f t="shared" si="52"/>
        <v>267597.35854707693</v>
      </c>
      <c r="K350" s="26">
        <f t="shared" si="51"/>
        <v>13514.745468022258</v>
      </c>
      <c r="L350" s="39">
        <v>400000</v>
      </c>
      <c r="M350" s="39">
        <f t="shared" si="48"/>
        <v>386485.25453197776</v>
      </c>
    </row>
    <row r="351" spans="5:13">
      <c r="E351" s="3">
        <v>349</v>
      </c>
      <c r="F351" s="26">
        <f t="shared" si="49"/>
        <v>1143.0753067967614</v>
      </c>
      <c r="G351" s="26">
        <f t="shared" si="46"/>
        <v>28.422719996281984</v>
      </c>
      <c r="H351" s="26">
        <f t="shared" si="50"/>
        <v>1114.6525868004794</v>
      </c>
      <c r="I351" s="26">
        <f t="shared" si="52"/>
        <v>131364.34624498922</v>
      </c>
      <c r="J351" s="26">
        <f t="shared" si="52"/>
        <v>268712.01113387739</v>
      </c>
      <c r="K351" s="26">
        <f t="shared" si="51"/>
        <v>12402.641452923048</v>
      </c>
      <c r="L351" s="39">
        <v>400000</v>
      </c>
      <c r="M351" s="39">
        <f t="shared" si="48"/>
        <v>387597.35854707693</v>
      </c>
    </row>
    <row r="352" spans="5:13">
      <c r="E352" s="3">
        <v>350</v>
      </c>
      <c r="F352" s="26">
        <f t="shared" si="49"/>
        <v>1143.0753067967614</v>
      </c>
      <c r="G352" s="26">
        <f t="shared" si="46"/>
        <v>25.868307818197554</v>
      </c>
      <c r="H352" s="26">
        <f t="shared" si="50"/>
        <v>1117.2069989785639</v>
      </c>
      <c r="I352" s="26">
        <f t="shared" si="52"/>
        <v>131390.21455280742</v>
      </c>
      <c r="J352" s="26">
        <f t="shared" si="52"/>
        <v>269829.21813285595</v>
      </c>
      <c r="K352" s="26">
        <f t="shared" si="51"/>
        <v>11287.988866122569</v>
      </c>
      <c r="L352" s="39">
        <v>400000</v>
      </c>
      <c r="M352" s="39">
        <f t="shared" si="48"/>
        <v>388712.01113387744</v>
      </c>
    </row>
    <row r="353" spans="5:13">
      <c r="E353" s="3">
        <v>351</v>
      </c>
      <c r="F353" s="26">
        <f t="shared" si="49"/>
        <v>1143.0753067967614</v>
      </c>
      <c r="G353" s="26">
        <f t="shared" si="46"/>
        <v>23.308041778871679</v>
      </c>
      <c r="H353" s="26">
        <f t="shared" si="50"/>
        <v>1119.7672650178897</v>
      </c>
      <c r="I353" s="26">
        <f t="shared" si="52"/>
        <v>131413.52259458628</v>
      </c>
      <c r="J353" s="26">
        <f t="shared" si="52"/>
        <v>270948.98539787385</v>
      </c>
      <c r="K353" s="26">
        <f t="shared" si="51"/>
        <v>10170.781867144005</v>
      </c>
      <c r="L353" s="39">
        <v>400000</v>
      </c>
      <c r="M353" s="39">
        <f t="shared" si="48"/>
        <v>389829.21813285601</v>
      </c>
    </row>
    <row r="354" spans="5:13">
      <c r="E354" s="3">
        <v>352</v>
      </c>
      <c r="F354" s="26">
        <f t="shared" si="49"/>
        <v>1143.0753067967614</v>
      </c>
      <c r="G354" s="26">
        <f t="shared" si="46"/>
        <v>20.741908463205682</v>
      </c>
      <c r="H354" s="26">
        <f t="shared" si="50"/>
        <v>1122.3333983335558</v>
      </c>
      <c r="I354" s="26">
        <f t="shared" si="52"/>
        <v>131434.26450304949</v>
      </c>
      <c r="J354" s="26">
        <f t="shared" si="52"/>
        <v>272071.31879620743</v>
      </c>
      <c r="K354" s="26">
        <f t="shared" si="51"/>
        <v>9051.0146021261153</v>
      </c>
      <c r="L354" s="39">
        <v>400000</v>
      </c>
      <c r="M354" s="39">
        <f t="shared" si="48"/>
        <v>390948.98539787391</v>
      </c>
    </row>
    <row r="355" spans="5:13">
      <c r="E355" s="3">
        <v>353</v>
      </c>
      <c r="F355" s="26">
        <f t="shared" si="49"/>
        <v>1143.0753067967614</v>
      </c>
      <c r="G355" s="26">
        <f t="shared" si="46"/>
        <v>18.169894425357949</v>
      </c>
      <c r="H355" s="26">
        <f t="shared" si="50"/>
        <v>1124.9054123714034</v>
      </c>
      <c r="I355" s="26">
        <f t="shared" ref="I355:J362" si="53">I354+G355</f>
        <v>131452.43439747483</v>
      </c>
      <c r="J355" s="26">
        <f t="shared" si="53"/>
        <v>273196.22420857882</v>
      </c>
      <c r="K355" s="26">
        <f t="shared" si="51"/>
        <v>7928.6812037925592</v>
      </c>
      <c r="L355" s="39">
        <v>400000</v>
      </c>
      <c r="M355" s="39">
        <f t="shared" si="48"/>
        <v>392071.31879620743</v>
      </c>
    </row>
    <row r="356" spans="5:13">
      <c r="E356" s="3">
        <v>354</v>
      </c>
      <c r="F356" s="26">
        <f t="shared" si="49"/>
        <v>1143.0753067967614</v>
      </c>
      <c r="G356" s="26">
        <f t="shared" si="46"/>
        <v>15.591986188673483</v>
      </c>
      <c r="H356" s="26">
        <f t="shared" si="50"/>
        <v>1127.483320608088</v>
      </c>
      <c r="I356" s="26">
        <f t="shared" si="53"/>
        <v>131468.0263836635</v>
      </c>
      <c r="J356" s="26">
        <f t="shared" si="53"/>
        <v>274323.70752918691</v>
      </c>
      <c r="K356" s="26">
        <f t="shared" si="51"/>
        <v>6803.7757914211561</v>
      </c>
      <c r="L356" s="39">
        <v>400000</v>
      </c>
      <c r="M356" s="39">
        <f t="shared" si="48"/>
        <v>393196.22420857882</v>
      </c>
    </row>
    <row r="357" spans="5:13">
      <c r="E357" s="3">
        <v>355</v>
      </c>
      <c r="F357" s="26">
        <f t="shared" si="49"/>
        <v>1143.0753067967614</v>
      </c>
      <c r="G357" s="26">
        <f t="shared" si="46"/>
        <v>13.008170245613282</v>
      </c>
      <c r="H357" s="26">
        <f t="shared" si="50"/>
        <v>1130.0671365511482</v>
      </c>
      <c r="I357" s="26">
        <f t="shared" si="53"/>
        <v>131481.03455390912</v>
      </c>
      <c r="J357" s="26">
        <f t="shared" si="53"/>
        <v>275453.77466573805</v>
      </c>
      <c r="K357" s="26">
        <f t="shared" si="51"/>
        <v>5676.2924708130686</v>
      </c>
      <c r="L357" s="39">
        <v>400000</v>
      </c>
      <c r="M357" s="39">
        <f t="shared" si="48"/>
        <v>394323.70752918691</v>
      </c>
    </row>
    <row r="358" spans="5:13">
      <c r="E358" s="3">
        <v>356</v>
      </c>
      <c r="F358" s="26">
        <f t="shared" si="49"/>
        <v>1143.0753067967614</v>
      </c>
      <c r="G358" s="26">
        <f t="shared" si="46"/>
        <v>10.418433057683568</v>
      </c>
      <c r="H358" s="26">
        <f t="shared" si="50"/>
        <v>1132.6568737390778</v>
      </c>
      <c r="I358" s="26">
        <f t="shared" si="53"/>
        <v>131491.45298696682</v>
      </c>
      <c r="J358" s="26">
        <f t="shared" si="53"/>
        <v>276586.43153947714</v>
      </c>
      <c r="K358" s="26">
        <f t="shared" si="51"/>
        <v>4546.2253342619206</v>
      </c>
      <c r="L358" s="39">
        <v>400000</v>
      </c>
      <c r="M358" s="39">
        <f t="shared" si="48"/>
        <v>395453.77466573811</v>
      </c>
    </row>
    <row r="359" spans="5:13">
      <c r="E359" s="3">
        <v>357</v>
      </c>
      <c r="F359" s="26">
        <f t="shared" si="49"/>
        <v>1143.0753067967614</v>
      </c>
      <c r="G359" s="26">
        <f t="shared" si="46"/>
        <v>7.8227610553648477</v>
      </c>
      <c r="H359" s="26">
        <f t="shared" si="50"/>
        <v>1135.2525457413965</v>
      </c>
      <c r="I359" s="26">
        <f t="shared" si="53"/>
        <v>131499.27574802219</v>
      </c>
      <c r="J359" s="26">
        <f t="shared" si="53"/>
        <v>277721.68408521853</v>
      </c>
      <c r="K359" s="26">
        <f t="shared" si="51"/>
        <v>3413.5684605228425</v>
      </c>
      <c r="L359" s="39">
        <v>400000</v>
      </c>
      <c r="M359" s="39">
        <f t="shared" si="48"/>
        <v>396586.43153947714</v>
      </c>
    </row>
    <row r="360" spans="5:13">
      <c r="E360" s="3">
        <v>358</v>
      </c>
      <c r="F360" s="26">
        <f t="shared" si="49"/>
        <v>1143.0753067967614</v>
      </c>
      <c r="G360" s="26">
        <f t="shared" si="46"/>
        <v>5.2211406380408132</v>
      </c>
      <c r="H360" s="26">
        <f t="shared" si="50"/>
        <v>1137.8541661587205</v>
      </c>
      <c r="I360" s="26">
        <f t="shared" si="53"/>
        <v>131504.49688866024</v>
      </c>
      <c r="J360" s="26">
        <f t="shared" si="53"/>
        <v>278859.53825137723</v>
      </c>
      <c r="K360" s="26">
        <f t="shared" si="51"/>
        <v>2278.3159147814458</v>
      </c>
      <c r="L360" s="39">
        <v>400000</v>
      </c>
      <c r="M360" s="39">
        <f t="shared" si="48"/>
        <v>397721.68408521853</v>
      </c>
    </row>
    <row r="361" spans="5:13">
      <c r="E361" s="3">
        <v>359</v>
      </c>
      <c r="F361" s="26">
        <f t="shared" si="49"/>
        <v>1143.0753067967614</v>
      </c>
      <c r="G361" s="26">
        <f t="shared" si="46"/>
        <v>2.6135581739270788</v>
      </c>
      <c r="H361" s="26">
        <f t="shared" si="50"/>
        <v>1140.4617486228344</v>
      </c>
      <c r="I361" s="26">
        <f t="shared" si="53"/>
        <v>131507.11044683418</v>
      </c>
      <c r="J361" s="26">
        <f t="shared" si="53"/>
        <v>280000.00000000006</v>
      </c>
      <c r="K361" s="26">
        <f t="shared" si="51"/>
        <v>1140.4617486227253</v>
      </c>
      <c r="L361" s="39">
        <v>400000</v>
      </c>
      <c r="M361" s="39">
        <f t="shared" si="48"/>
        <v>398859.53825137729</v>
      </c>
    </row>
    <row r="362" spans="5:13">
      <c r="E362" s="3">
        <v>360</v>
      </c>
      <c r="F362" s="26">
        <f t="shared" si="49"/>
        <v>1143.0753067967614</v>
      </c>
      <c r="G362" s="26">
        <f t="shared" si="46"/>
        <v>-2.5011104298755529E-13</v>
      </c>
      <c r="H362" s="26">
        <f t="shared" si="50"/>
        <v>1143.0753067967617</v>
      </c>
      <c r="I362" s="26">
        <f t="shared" si="53"/>
        <v>131507.11044683418</v>
      </c>
      <c r="J362" s="26">
        <f t="shared" si="53"/>
        <v>281143.07530679682</v>
      </c>
      <c r="K362" s="26">
        <f t="shared" si="51"/>
        <v>-1.0913936421275139E-10</v>
      </c>
      <c r="L362" s="39">
        <v>400000</v>
      </c>
      <c r="M362" s="39">
        <f t="shared" si="48"/>
        <v>400000.00000000012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Mortgage Points</vt:lpstr>
      <vt:lpstr>Analysis</vt:lpstr>
      <vt:lpstr>NPV</vt:lpstr>
      <vt:lpstr>Base Rate</vt:lpstr>
      <vt:lpstr>With 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Meyer</dc:creator>
  <cp:lastModifiedBy>David Meyer</cp:lastModifiedBy>
  <dcterms:created xsi:type="dcterms:W3CDTF">2021-02-18T16:08:04Z</dcterms:created>
  <dcterms:modified xsi:type="dcterms:W3CDTF">2021-04-01T14:38:56Z</dcterms:modified>
</cp:coreProperties>
</file>