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 C\Dropbox\VPACQ Shared Folder\Underwriting - Active\Sterling Vinings - Smyrna, GA\"/>
    </mc:Choice>
  </mc:AlternateContent>
  <xr:revisionPtr revIDLastSave="0" documentId="13_ncr:1_{7C380F95-BE32-4D39-BE8F-58E213627FA7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42" i="1" l="1"/>
  <c r="AF41" i="1" l="1"/>
  <c r="AF19" i="1" l="1"/>
  <c r="AF92" i="1" l="1"/>
  <c r="AF174" i="1" l="1"/>
  <c r="AG174" i="1" s="1"/>
  <c r="AF155" i="1"/>
  <c r="AF90" i="1"/>
  <c r="AG90" i="1" s="1"/>
  <c r="AG81" i="1"/>
  <c r="AF81" i="1"/>
  <c r="AF55" i="1"/>
  <c r="AG55" i="1" s="1"/>
  <c r="AG43" i="1"/>
  <c r="AB15" i="1"/>
  <c r="AG15" i="1" s="1"/>
  <c r="R15" i="1"/>
  <c r="AG129" i="1"/>
  <c r="AF129" i="1"/>
  <c r="AF115" i="1" l="1"/>
  <c r="AG115" i="1" s="1"/>
  <c r="AF143" i="1"/>
  <c r="AF144" i="1"/>
  <c r="AG144" i="1" s="1"/>
  <c r="AF146" i="1"/>
  <c r="AF148" i="1"/>
  <c r="AG148" i="1" s="1"/>
  <c r="AF149" i="1"/>
  <c r="AG149" i="1" s="1"/>
  <c r="AF150" i="1"/>
  <c r="AG150" i="1" s="1"/>
  <c r="AF151" i="1"/>
  <c r="AG151" i="1" s="1"/>
  <c r="AF152" i="1"/>
  <c r="AF147" i="1"/>
  <c r="AG147" i="1" s="1"/>
  <c r="AF96" i="1"/>
  <c r="AF97" i="1"/>
  <c r="AF98" i="1"/>
  <c r="AF99" i="1"/>
  <c r="AF100" i="1"/>
  <c r="AF101" i="1"/>
  <c r="AF102" i="1"/>
  <c r="AF103" i="1"/>
  <c r="AF104" i="1"/>
  <c r="AF95" i="1"/>
</calcChain>
</file>

<file path=xl/sharedStrings.xml><?xml version="1.0" encoding="utf-8"?>
<sst xmlns="http://schemas.openxmlformats.org/spreadsheetml/2006/main" count="432" uniqueCount="377">
  <si>
    <r>
      <rPr>
        <sz val="8"/>
        <rFont val="Arial"/>
        <family val="2"/>
      </rPr>
      <t>40001-000</t>
    </r>
  </si>
  <si>
    <r>
      <rPr>
        <sz val="8"/>
        <rFont val="Arial"/>
        <family val="2"/>
      </rPr>
      <t>Rental Income - Residential</t>
    </r>
  </si>
  <si>
    <r>
      <rPr>
        <sz val="8"/>
        <rFont val="Arial"/>
        <family val="2"/>
      </rPr>
      <t>41000-000</t>
    </r>
  </si>
  <si>
    <r>
      <rPr>
        <sz val="8"/>
        <rFont val="Arial"/>
        <family val="2"/>
      </rPr>
      <t>Market Rent</t>
    </r>
  </si>
  <si>
    <r>
      <rPr>
        <sz val="8"/>
        <rFont val="Arial"/>
        <family val="2"/>
      </rPr>
      <t>41010-000</t>
    </r>
  </si>
  <si>
    <r>
      <rPr>
        <sz val="8"/>
        <rFont val="Arial"/>
        <family val="2"/>
      </rPr>
      <t>Gain / Loss To Lease</t>
    </r>
  </si>
  <si>
    <r>
      <rPr>
        <sz val="8"/>
        <rFont val="Arial"/>
        <family val="2"/>
      </rPr>
      <t>41028-000</t>
    </r>
  </si>
  <si>
    <r>
      <rPr>
        <sz val="8"/>
        <rFont val="Arial"/>
        <family val="2"/>
      </rPr>
      <t>Takeover / Prorated Rents</t>
    </r>
  </si>
  <si>
    <r>
      <rPr>
        <sz val="8"/>
        <rFont val="Arial"/>
        <family val="2"/>
      </rPr>
      <t>41029-099</t>
    </r>
  </si>
  <si>
    <r>
      <rPr>
        <sz val="8"/>
        <rFont val="Arial"/>
        <family val="2"/>
      </rPr>
      <t>Potential Rent</t>
    </r>
  </si>
  <si>
    <r>
      <rPr>
        <sz val="8"/>
        <rFont val="Arial"/>
        <family val="2"/>
      </rPr>
      <t>41030-000</t>
    </r>
  </si>
  <si>
    <r>
      <rPr>
        <sz val="8"/>
        <rFont val="Arial"/>
        <family val="2"/>
      </rPr>
      <t>Other Rental Income - Residential</t>
    </r>
  </si>
  <si>
    <r>
      <rPr>
        <sz val="8"/>
        <rFont val="Arial"/>
        <family val="2"/>
      </rPr>
      <t>41091-000</t>
    </r>
  </si>
  <si>
    <r>
      <rPr>
        <sz val="8"/>
        <rFont val="Arial"/>
        <family val="2"/>
      </rPr>
      <t>One-Time Concessions</t>
    </r>
  </si>
  <si>
    <r>
      <rPr>
        <sz val="8"/>
        <rFont val="Arial"/>
        <family val="2"/>
      </rPr>
      <t>41100-000</t>
    </r>
  </si>
  <si>
    <r>
      <rPr>
        <sz val="8"/>
        <rFont val="Arial"/>
        <family val="2"/>
      </rPr>
      <t>Vacancy Loss</t>
    </r>
  </si>
  <si>
    <r>
      <rPr>
        <sz val="8"/>
        <rFont val="Arial"/>
        <family val="2"/>
      </rPr>
      <t>41110-000</t>
    </r>
  </si>
  <si>
    <r>
      <rPr>
        <sz val="8"/>
        <rFont val="Arial"/>
        <family val="2"/>
      </rPr>
      <t>Employee Units</t>
    </r>
  </si>
  <si>
    <r>
      <rPr>
        <sz val="8"/>
        <rFont val="Arial"/>
        <family val="2"/>
      </rPr>
      <t>41120-000</t>
    </r>
  </si>
  <si>
    <r>
      <rPr>
        <sz val="8"/>
        <rFont val="Arial"/>
        <family val="2"/>
      </rPr>
      <t>Model &amp; Storage Units</t>
    </r>
  </si>
  <si>
    <r>
      <rPr>
        <sz val="8"/>
        <rFont val="Arial"/>
        <family val="2"/>
      </rPr>
      <t>41150-000</t>
    </r>
  </si>
  <si>
    <r>
      <rPr>
        <sz val="8"/>
        <rFont val="Arial"/>
        <family val="2"/>
      </rPr>
      <t>Bad Debt - Rent</t>
    </r>
  </si>
  <si>
    <r>
      <rPr>
        <sz val="8"/>
        <rFont val="Arial"/>
        <family val="2"/>
      </rPr>
      <t>41999-098</t>
    </r>
  </si>
  <si>
    <r>
      <rPr>
        <sz val="8"/>
        <rFont val="Arial"/>
        <family val="2"/>
      </rPr>
      <t>Total Other Rental Inc. - Residential</t>
    </r>
  </si>
  <si>
    <r>
      <rPr>
        <sz val="8"/>
        <rFont val="Arial"/>
        <family val="2"/>
      </rPr>
      <t>41999-099</t>
    </r>
  </si>
  <si>
    <r>
      <rPr>
        <sz val="8"/>
        <rFont val="Arial"/>
        <family val="2"/>
      </rPr>
      <t>Total Rental Inc. - Residential</t>
    </r>
  </si>
  <si>
    <r>
      <rPr>
        <sz val="8"/>
        <rFont val="Arial"/>
        <family val="2"/>
      </rPr>
      <t>42100-000</t>
    </r>
  </si>
  <si>
    <r>
      <rPr>
        <sz val="8"/>
        <rFont val="Arial"/>
        <family val="2"/>
      </rPr>
      <t>Rental Income - Commercial</t>
    </r>
  </si>
  <si>
    <r>
      <rPr>
        <sz val="8"/>
        <rFont val="Arial"/>
        <family val="2"/>
      </rPr>
      <t>42325-000</t>
    </r>
  </si>
  <si>
    <r>
      <rPr>
        <sz val="8"/>
        <rFont val="Arial"/>
        <family val="2"/>
      </rPr>
      <t>Cell Tower Income - Commercial</t>
    </r>
  </si>
  <si>
    <r>
      <rPr>
        <sz val="8"/>
        <rFont val="Arial"/>
        <family val="2"/>
      </rPr>
      <t>42999-098</t>
    </r>
  </si>
  <si>
    <r>
      <rPr>
        <sz val="8"/>
        <rFont val="Arial"/>
        <family val="2"/>
      </rPr>
      <t>Total Other Rental Inc. - Commercial</t>
    </r>
  </si>
  <si>
    <r>
      <rPr>
        <sz val="8"/>
        <rFont val="Arial"/>
        <family val="2"/>
      </rPr>
      <t>42999-099</t>
    </r>
  </si>
  <si>
    <r>
      <rPr>
        <sz val="8"/>
        <rFont val="Arial"/>
        <family val="2"/>
      </rPr>
      <t>Total Rental Inc. - Commercial</t>
    </r>
  </si>
  <si>
    <r>
      <rPr>
        <sz val="8"/>
        <rFont val="Arial"/>
        <family val="2"/>
      </rPr>
      <t>43000-000</t>
    </r>
  </si>
  <si>
    <r>
      <rPr>
        <sz val="8"/>
        <rFont val="Arial"/>
        <family val="2"/>
      </rPr>
      <t>Other Income - Residential</t>
    </r>
  </si>
  <si>
    <r>
      <rPr>
        <sz val="8"/>
        <rFont val="Arial"/>
        <family val="2"/>
      </rPr>
      <t>43010-000</t>
    </r>
  </si>
  <si>
    <r>
      <rPr>
        <sz val="8"/>
        <rFont val="Arial"/>
        <family val="2"/>
      </rPr>
      <t>Administrative Fees</t>
    </r>
  </si>
  <si>
    <r>
      <rPr>
        <sz val="8"/>
        <rFont val="Arial"/>
        <family val="2"/>
      </rPr>
      <t>43020-000</t>
    </r>
  </si>
  <si>
    <r>
      <rPr>
        <sz val="8"/>
        <rFont val="Arial"/>
        <family val="2"/>
      </rPr>
      <t>Application Fees</t>
    </r>
  </si>
  <si>
    <r>
      <rPr>
        <sz val="8"/>
        <rFont val="Arial"/>
        <family val="2"/>
      </rPr>
      <t>43080-000</t>
    </r>
  </si>
  <si>
    <r>
      <rPr>
        <sz val="8"/>
        <rFont val="Arial"/>
        <family val="2"/>
      </rPr>
      <t>Damages</t>
    </r>
  </si>
  <si>
    <r>
      <rPr>
        <sz val="8"/>
        <rFont val="Arial"/>
        <family val="2"/>
      </rPr>
      <t>43135-000</t>
    </r>
  </si>
  <si>
    <r>
      <rPr>
        <sz val="8"/>
        <rFont val="Arial"/>
        <family val="2"/>
      </rPr>
      <t>Late Charge Fees</t>
    </r>
  </si>
  <si>
    <r>
      <rPr>
        <sz val="8"/>
        <rFont val="Arial"/>
        <family val="2"/>
      </rPr>
      <t>43145-000</t>
    </r>
  </si>
  <si>
    <r>
      <rPr>
        <sz val="8"/>
        <rFont val="Arial"/>
        <family val="2"/>
      </rPr>
      <t>Lease Cancellation Fee</t>
    </r>
  </si>
  <si>
    <r>
      <rPr>
        <sz val="8"/>
        <rFont val="Arial"/>
        <family val="2"/>
      </rPr>
      <t>43150-000</t>
    </r>
  </si>
  <si>
    <r>
      <rPr>
        <sz val="8"/>
        <rFont val="Arial"/>
        <family val="2"/>
      </rPr>
      <t>Legal Fees</t>
    </r>
  </si>
  <si>
    <r>
      <rPr>
        <sz val="8"/>
        <rFont val="Arial"/>
        <family val="2"/>
      </rPr>
      <t>43170-000</t>
    </r>
  </si>
  <si>
    <r>
      <rPr>
        <sz val="8"/>
        <rFont val="Arial"/>
        <family val="2"/>
      </rPr>
      <t>Month-to-Month Premiums</t>
    </r>
  </si>
  <si>
    <r>
      <rPr>
        <sz val="8"/>
        <rFont val="Arial"/>
        <family val="2"/>
      </rPr>
      <t>43180-000</t>
    </r>
  </si>
  <si>
    <r>
      <rPr>
        <sz val="8"/>
        <rFont val="Arial"/>
        <family val="2"/>
      </rPr>
      <t>NSF Fees</t>
    </r>
  </si>
  <si>
    <r>
      <rPr>
        <sz val="8"/>
        <rFont val="Arial"/>
        <family val="2"/>
      </rPr>
      <t>43200-000</t>
    </r>
  </si>
  <si>
    <r>
      <rPr>
        <sz val="8"/>
        <rFont val="Arial"/>
        <family val="2"/>
      </rPr>
      <t>Pet Fees - Non-Refundable</t>
    </r>
  </si>
  <si>
    <r>
      <rPr>
        <sz val="8"/>
        <rFont val="Arial"/>
        <family val="2"/>
      </rPr>
      <t>43201-000</t>
    </r>
  </si>
  <si>
    <r>
      <rPr>
        <sz val="8"/>
        <rFont val="Arial"/>
        <family val="2"/>
      </rPr>
      <t>Pet Rent</t>
    </r>
  </si>
  <si>
    <r>
      <rPr>
        <sz val="8"/>
        <rFont val="Arial"/>
        <family val="2"/>
      </rPr>
      <t>43215-000</t>
    </r>
  </si>
  <si>
    <r>
      <rPr>
        <sz val="8"/>
        <rFont val="Arial"/>
        <family val="2"/>
      </rPr>
      <t>Renter's Insurance Fees</t>
    </r>
  </si>
  <si>
    <r>
      <rPr>
        <sz val="8"/>
        <rFont val="Arial"/>
        <family val="2"/>
      </rPr>
      <t>43235-000</t>
    </r>
  </si>
  <si>
    <r>
      <rPr>
        <sz val="8"/>
        <rFont val="Arial"/>
        <family val="2"/>
      </rPr>
      <t>Storage Rent</t>
    </r>
  </si>
  <si>
    <r>
      <rPr>
        <sz val="8"/>
        <rFont val="Arial"/>
        <family val="2"/>
      </rPr>
      <t>43250-000</t>
    </r>
  </si>
  <si>
    <r>
      <rPr>
        <sz val="8"/>
        <rFont val="Arial"/>
        <family val="2"/>
      </rPr>
      <t>Transfer Fee</t>
    </r>
  </si>
  <si>
    <r>
      <rPr>
        <sz val="8"/>
        <rFont val="Arial"/>
        <family val="2"/>
      </rPr>
      <t>43258-000</t>
    </r>
  </si>
  <si>
    <r>
      <rPr>
        <sz val="8"/>
        <rFont val="Arial"/>
        <family val="2"/>
      </rPr>
      <t>Electric Rebill</t>
    </r>
  </si>
  <si>
    <r>
      <rPr>
        <sz val="8"/>
        <rFont val="Arial"/>
        <family val="2"/>
      </rPr>
      <t>43261-000</t>
    </r>
  </si>
  <si>
    <r>
      <rPr>
        <sz val="8"/>
        <rFont val="Arial"/>
        <family val="2"/>
      </rPr>
      <t>Pest Control Rebill</t>
    </r>
  </si>
  <si>
    <r>
      <rPr>
        <sz val="8"/>
        <rFont val="Arial"/>
        <family val="2"/>
      </rPr>
      <t>43262-000</t>
    </r>
  </si>
  <si>
    <r>
      <rPr>
        <sz val="8"/>
        <rFont val="Arial"/>
        <family val="2"/>
      </rPr>
      <t>Trash Rebill</t>
    </r>
  </si>
  <si>
    <r>
      <rPr>
        <sz val="8"/>
        <rFont val="Arial"/>
        <family val="2"/>
      </rPr>
      <t>43264-001</t>
    </r>
  </si>
  <si>
    <r>
      <rPr>
        <sz val="8"/>
        <rFont val="Arial"/>
        <family val="2"/>
      </rPr>
      <t>Water/Sewer Rebill</t>
    </r>
  </si>
  <si>
    <r>
      <rPr>
        <b/>
        <sz val="8"/>
        <rFont val="Arial"/>
        <family val="2"/>
      </rPr>
      <t>Aug 2018</t>
    </r>
  </si>
  <si>
    <r>
      <rPr>
        <b/>
        <sz val="8"/>
        <rFont val="Arial"/>
        <family val="2"/>
      </rPr>
      <t>Sep 2018</t>
    </r>
  </si>
  <si>
    <r>
      <rPr>
        <b/>
        <sz val="8"/>
        <rFont val="Arial"/>
        <family val="2"/>
      </rPr>
      <t>Oct 2018</t>
    </r>
  </si>
  <si>
    <r>
      <rPr>
        <b/>
        <sz val="8"/>
        <rFont val="Arial"/>
        <family val="2"/>
      </rPr>
      <t>Nov 2018</t>
    </r>
  </si>
  <si>
    <r>
      <rPr>
        <b/>
        <sz val="8"/>
        <rFont val="Arial"/>
        <family val="2"/>
      </rPr>
      <t>Dec 2018</t>
    </r>
  </si>
  <si>
    <r>
      <rPr>
        <b/>
        <sz val="8"/>
        <rFont val="Arial"/>
        <family val="2"/>
      </rPr>
      <t>Jan 2019</t>
    </r>
  </si>
  <si>
    <r>
      <rPr>
        <b/>
        <sz val="8"/>
        <rFont val="Arial"/>
        <family val="2"/>
      </rPr>
      <t>Feb 2019</t>
    </r>
  </si>
  <si>
    <r>
      <rPr>
        <b/>
        <sz val="8"/>
        <rFont val="Arial"/>
        <family val="2"/>
      </rPr>
      <t>Mar 2019</t>
    </r>
  </si>
  <si>
    <r>
      <rPr>
        <b/>
        <sz val="8"/>
        <rFont val="Arial"/>
        <family val="2"/>
      </rPr>
      <t>Apr 2019</t>
    </r>
  </si>
  <si>
    <r>
      <rPr>
        <b/>
        <sz val="8"/>
        <rFont val="Arial"/>
        <family val="2"/>
      </rPr>
      <t>May 2019</t>
    </r>
  </si>
  <si>
    <r>
      <rPr>
        <b/>
        <sz val="8"/>
        <rFont val="Arial"/>
        <family val="2"/>
      </rPr>
      <t>Jun 2019</t>
    </r>
  </si>
  <si>
    <r>
      <rPr>
        <b/>
        <sz val="8"/>
        <rFont val="Arial"/>
        <family val="2"/>
      </rPr>
      <t>Jul 2019</t>
    </r>
  </si>
  <si>
    <r>
      <rPr>
        <b/>
        <sz val="8"/>
        <rFont val="Arial"/>
        <family val="2"/>
      </rPr>
      <t>Total</t>
    </r>
  </si>
  <si>
    <r>
      <rPr>
        <sz val="8"/>
        <rFont val="Arial"/>
        <family val="2"/>
      </rPr>
      <t>43290-000</t>
    </r>
  </si>
  <si>
    <r>
      <rPr>
        <sz val="8"/>
        <rFont val="Arial"/>
        <family val="2"/>
      </rPr>
      <t>Miscellaneous Income</t>
    </r>
  </si>
  <si>
    <r>
      <rPr>
        <sz val="8"/>
        <rFont val="Arial"/>
        <family val="2"/>
      </rPr>
      <t>43599-099</t>
    </r>
  </si>
  <si>
    <r>
      <rPr>
        <sz val="8"/>
        <rFont val="Arial"/>
        <family val="2"/>
      </rPr>
      <t>Total Other Inc. - Residential</t>
    </r>
  </si>
  <si>
    <r>
      <rPr>
        <sz val="8"/>
        <rFont val="Arial"/>
        <family val="2"/>
      </rPr>
      <t>50001-000</t>
    </r>
  </si>
  <si>
    <r>
      <rPr>
        <sz val="8"/>
        <rFont val="Arial"/>
        <family val="2"/>
      </rPr>
      <t>Payroll &amp; Benefits</t>
    </r>
  </si>
  <si>
    <r>
      <rPr>
        <sz val="8"/>
        <rFont val="Arial"/>
        <family val="2"/>
      </rPr>
      <t>51010-000</t>
    </r>
  </si>
  <si>
    <r>
      <rPr>
        <sz val="8"/>
        <rFont val="Arial"/>
        <family val="2"/>
      </rPr>
      <t>Management - Salaries</t>
    </r>
  </si>
  <si>
    <r>
      <rPr>
        <sz val="8"/>
        <rFont val="Arial"/>
        <family val="2"/>
      </rPr>
      <t>51015-000</t>
    </r>
  </si>
  <si>
    <r>
      <rPr>
        <sz val="8"/>
        <rFont val="Arial"/>
        <family val="2"/>
      </rPr>
      <t>Assistant Management - Salaries</t>
    </r>
  </si>
  <si>
    <r>
      <rPr>
        <sz val="8"/>
        <rFont val="Arial"/>
        <family val="2"/>
      </rPr>
      <t>51030-000</t>
    </r>
  </si>
  <si>
    <r>
      <rPr>
        <sz val="8"/>
        <rFont val="Arial"/>
        <family val="2"/>
      </rPr>
      <t>Bonuses</t>
    </r>
  </si>
  <si>
    <r>
      <rPr>
        <sz val="8"/>
        <rFont val="Arial"/>
        <family val="2"/>
      </rPr>
      <t>51040-000</t>
    </r>
  </si>
  <si>
    <r>
      <rPr>
        <sz val="8"/>
        <rFont val="Arial"/>
        <family val="2"/>
      </rPr>
      <t>Maintenance - Salaries</t>
    </r>
  </si>
  <si>
    <r>
      <rPr>
        <sz val="8"/>
        <rFont val="Arial"/>
        <family val="2"/>
      </rPr>
      <t>51045-000</t>
    </r>
  </si>
  <si>
    <r>
      <rPr>
        <sz val="8"/>
        <rFont val="Arial"/>
        <family val="2"/>
      </rPr>
      <t>Assistant Maintenance - Salaries</t>
    </r>
  </si>
  <si>
    <r>
      <rPr>
        <sz val="8"/>
        <rFont val="Arial"/>
        <family val="2"/>
      </rPr>
      <t>51070-000</t>
    </r>
  </si>
  <si>
    <r>
      <rPr>
        <sz val="8"/>
        <rFont val="Arial"/>
        <family val="2"/>
      </rPr>
      <t>Payroll Taxes</t>
    </r>
  </si>
  <si>
    <r>
      <rPr>
        <sz val="8"/>
        <rFont val="Arial"/>
        <family val="2"/>
      </rPr>
      <t>51090-000</t>
    </r>
  </si>
  <si>
    <r>
      <rPr>
        <sz val="8"/>
        <rFont val="Arial"/>
        <family val="2"/>
      </rPr>
      <t>401k Contributions</t>
    </r>
  </si>
  <si>
    <r>
      <rPr>
        <sz val="8"/>
        <rFont val="Arial"/>
        <family val="2"/>
      </rPr>
      <t>51100-000</t>
    </r>
  </si>
  <si>
    <r>
      <rPr>
        <sz val="8"/>
        <rFont val="Arial"/>
        <family val="2"/>
      </rPr>
      <t>Workers Compensation</t>
    </r>
  </si>
  <si>
    <r>
      <rPr>
        <sz val="8"/>
        <rFont val="Arial"/>
        <family val="2"/>
      </rPr>
      <t>51110-000</t>
    </r>
  </si>
  <si>
    <r>
      <rPr>
        <sz val="8"/>
        <rFont val="Arial"/>
        <family val="2"/>
      </rPr>
      <t>Employee Burden</t>
    </r>
  </si>
  <si>
    <r>
      <rPr>
        <sz val="8"/>
        <rFont val="Arial"/>
        <family val="2"/>
      </rPr>
      <t>51120-000</t>
    </r>
  </si>
  <si>
    <r>
      <rPr>
        <sz val="8"/>
        <rFont val="Arial"/>
        <family val="2"/>
      </rPr>
      <t>Group Insurance</t>
    </r>
  </si>
  <si>
    <r>
      <rPr>
        <sz val="8"/>
        <rFont val="Arial"/>
        <family val="2"/>
      </rPr>
      <t>51160-000</t>
    </r>
  </si>
  <si>
    <r>
      <rPr>
        <sz val="8"/>
        <rFont val="Arial"/>
        <family val="2"/>
      </rPr>
      <t>Contract Staffing - Maintenance</t>
    </r>
  </si>
  <si>
    <r>
      <rPr>
        <sz val="8"/>
        <rFont val="Arial"/>
        <family val="2"/>
      </rPr>
      <t>51599-099</t>
    </r>
  </si>
  <si>
    <r>
      <rPr>
        <sz val="8"/>
        <rFont val="Arial"/>
        <family val="2"/>
      </rPr>
      <t>Total Payroll &amp; Benefits</t>
    </r>
  </si>
  <si>
    <r>
      <rPr>
        <sz val="8"/>
        <rFont val="Arial"/>
        <family val="2"/>
      </rPr>
      <t>52000-000</t>
    </r>
  </si>
  <si>
    <r>
      <rPr>
        <sz val="8"/>
        <rFont val="Arial"/>
        <family val="2"/>
      </rPr>
      <t>General Maintenance Expense</t>
    </r>
  </si>
  <si>
    <r>
      <rPr>
        <sz val="8"/>
        <rFont val="Arial"/>
        <family val="2"/>
      </rPr>
      <t>52001-000</t>
    </r>
  </si>
  <si>
    <r>
      <rPr>
        <sz val="8"/>
        <rFont val="Arial"/>
        <family val="2"/>
      </rPr>
      <t>Repairs &amp; Maintenance</t>
    </r>
  </si>
  <si>
    <r>
      <rPr>
        <sz val="8"/>
        <rFont val="Arial"/>
        <family val="2"/>
      </rPr>
      <t>52015-000</t>
    </r>
  </si>
  <si>
    <r>
      <rPr>
        <sz val="8"/>
        <rFont val="Arial"/>
        <family val="2"/>
      </rPr>
      <t>Animal/Pest Control Supplies</t>
    </r>
  </si>
  <si>
    <r>
      <rPr>
        <sz val="8"/>
        <rFont val="Arial"/>
        <family val="2"/>
      </rPr>
      <t>52020-000</t>
    </r>
  </si>
  <si>
    <r>
      <rPr>
        <sz val="8"/>
        <rFont val="Arial"/>
        <family val="2"/>
      </rPr>
      <t>Appliance Repairs</t>
    </r>
  </si>
  <si>
    <r>
      <rPr>
        <sz val="8"/>
        <rFont val="Arial"/>
        <family val="2"/>
      </rPr>
      <t>52050-000</t>
    </r>
  </si>
  <si>
    <r>
      <rPr>
        <sz val="8"/>
        <rFont val="Arial"/>
        <family val="2"/>
      </rPr>
      <t>Building - Interior</t>
    </r>
  </si>
  <si>
    <r>
      <rPr>
        <sz val="8"/>
        <rFont val="Arial"/>
        <family val="2"/>
      </rPr>
      <t>52051-000</t>
    </r>
  </si>
  <si>
    <r>
      <rPr>
        <sz val="8"/>
        <rFont val="Arial"/>
        <family val="2"/>
      </rPr>
      <t>Cabinet &amp; Closet Repairs / Supplies</t>
    </r>
  </si>
  <si>
    <r>
      <rPr>
        <sz val="8"/>
        <rFont val="Arial"/>
        <family val="2"/>
      </rPr>
      <t>52055-000</t>
    </r>
  </si>
  <si>
    <r>
      <rPr>
        <sz val="8"/>
        <rFont val="Arial"/>
        <family val="2"/>
      </rPr>
      <t>Carpet Cleaning Repairs - Occupied</t>
    </r>
  </si>
  <si>
    <r>
      <rPr>
        <sz val="8"/>
        <rFont val="Arial"/>
        <family val="2"/>
      </rPr>
      <t>52057-000</t>
    </r>
  </si>
  <si>
    <r>
      <rPr>
        <sz val="8"/>
        <rFont val="Arial"/>
        <family val="2"/>
      </rPr>
      <t>Cleaning &amp; Supplies</t>
    </r>
  </si>
  <si>
    <r>
      <rPr>
        <sz val="8"/>
        <rFont val="Arial"/>
        <family val="2"/>
      </rPr>
      <t>52060-000</t>
    </r>
  </si>
  <si>
    <r>
      <rPr>
        <sz val="8"/>
        <rFont val="Arial"/>
        <family val="2"/>
      </rPr>
      <t>Common Area Repairs</t>
    </r>
  </si>
  <si>
    <r>
      <rPr>
        <sz val="8"/>
        <rFont val="Arial"/>
        <family val="2"/>
      </rPr>
      <t>52065-000</t>
    </r>
  </si>
  <si>
    <r>
      <rPr>
        <sz val="8"/>
        <rFont val="Arial"/>
        <family val="2"/>
      </rPr>
      <t>Door Repair / Replacement</t>
    </r>
  </si>
  <si>
    <r>
      <rPr>
        <sz val="8"/>
        <rFont val="Arial"/>
        <family val="2"/>
      </rPr>
      <t>52070-000</t>
    </r>
  </si>
  <si>
    <r>
      <rPr>
        <sz val="8"/>
        <rFont val="Arial"/>
        <family val="2"/>
      </rPr>
      <t>Electrical Supplies / Repairs</t>
    </r>
  </si>
  <si>
    <r>
      <rPr>
        <sz val="8"/>
        <rFont val="Arial"/>
        <family val="2"/>
      </rPr>
      <t>52081-000</t>
    </r>
  </si>
  <si>
    <r>
      <rPr>
        <sz val="8"/>
        <rFont val="Arial"/>
        <family val="2"/>
      </rPr>
      <t>Equipment Supplies &amp; Repairs</t>
    </r>
  </si>
  <si>
    <r>
      <rPr>
        <sz val="8"/>
        <rFont val="Arial"/>
        <family val="2"/>
      </rPr>
      <t>52100-000</t>
    </r>
  </si>
  <si>
    <r>
      <rPr>
        <sz val="8"/>
        <rFont val="Arial"/>
        <family val="2"/>
      </rPr>
      <t>Golf Cart Repairs</t>
    </r>
  </si>
  <si>
    <r>
      <rPr>
        <sz val="8"/>
        <rFont val="Arial"/>
        <family val="2"/>
      </rPr>
      <t>52105-000</t>
    </r>
  </si>
  <si>
    <r>
      <rPr>
        <sz val="8"/>
        <rFont val="Arial"/>
        <family val="2"/>
      </rPr>
      <t>Gutters</t>
    </r>
  </si>
  <si>
    <r>
      <rPr>
        <sz val="8"/>
        <rFont val="Arial"/>
        <family val="2"/>
      </rPr>
      <t>52110-000</t>
    </r>
  </si>
  <si>
    <r>
      <rPr>
        <sz val="8"/>
        <rFont val="Arial"/>
        <family val="2"/>
      </rPr>
      <t>HVAC Supplies / Repairs</t>
    </r>
  </si>
  <si>
    <r>
      <rPr>
        <sz val="8"/>
        <rFont val="Arial"/>
        <family val="2"/>
      </rPr>
      <t>52130-000</t>
    </r>
  </si>
  <si>
    <r>
      <rPr>
        <sz val="8"/>
        <rFont val="Arial"/>
        <family val="2"/>
      </rPr>
      <t>Lighting Supplies / Repairs</t>
    </r>
  </si>
  <si>
    <r>
      <rPr>
        <sz val="8"/>
        <rFont val="Arial"/>
        <family val="2"/>
      </rPr>
      <t>52140-000</t>
    </r>
  </si>
  <si>
    <r>
      <rPr>
        <sz val="8"/>
        <rFont val="Arial"/>
        <family val="2"/>
      </rPr>
      <t>Locks &amp; Keys</t>
    </r>
  </si>
  <si>
    <r>
      <rPr>
        <sz val="8"/>
        <rFont val="Arial"/>
        <family val="2"/>
      </rPr>
      <t>52150-000</t>
    </r>
  </si>
  <si>
    <r>
      <rPr>
        <sz val="8"/>
        <rFont val="Arial"/>
        <family val="2"/>
      </rPr>
      <t>Maintenance Supplies</t>
    </r>
  </si>
  <si>
    <r>
      <rPr>
        <sz val="8"/>
        <rFont val="Arial"/>
        <family val="2"/>
      </rPr>
      <t>52190-000</t>
    </r>
  </si>
  <si>
    <r>
      <rPr>
        <sz val="8"/>
        <rFont val="Arial"/>
        <family val="2"/>
      </rPr>
      <t>Plumbing Supplies / Repairs</t>
    </r>
  </si>
  <si>
    <r>
      <rPr>
        <sz val="8"/>
        <rFont val="Arial"/>
        <family val="2"/>
      </rPr>
      <t>52210-000</t>
    </r>
  </si>
  <si>
    <r>
      <rPr>
        <sz val="8"/>
        <rFont val="Arial"/>
        <family val="2"/>
      </rPr>
      <t>Safety &amp; Fire Supplies / Maint</t>
    </r>
  </si>
  <si>
    <r>
      <rPr>
        <sz val="8"/>
        <rFont val="Arial"/>
        <family val="2"/>
      </rPr>
      <t>52230-000</t>
    </r>
  </si>
  <si>
    <r>
      <rPr>
        <sz val="8"/>
        <rFont val="Arial"/>
        <family val="2"/>
      </rPr>
      <t>Small Tools &amp; Equipment</t>
    </r>
  </si>
  <si>
    <r>
      <rPr>
        <sz val="8"/>
        <rFont val="Arial"/>
        <family val="2"/>
      </rPr>
      <t>52242-000</t>
    </r>
  </si>
  <si>
    <r>
      <rPr>
        <sz val="8"/>
        <rFont val="Arial"/>
        <family val="2"/>
      </rPr>
      <t>Vinyl / Tile Repairs - Occupied</t>
    </r>
  </si>
  <si>
    <r>
      <rPr>
        <sz val="8"/>
        <rFont val="Arial"/>
        <family val="2"/>
      </rPr>
      <t>52247-000</t>
    </r>
  </si>
  <si>
    <r>
      <rPr>
        <sz val="8"/>
        <rFont val="Arial"/>
        <family val="2"/>
      </rPr>
      <t>Water Penetration Repairs</t>
    </r>
  </si>
  <si>
    <r>
      <rPr>
        <sz val="8"/>
        <rFont val="Arial"/>
        <family val="2"/>
      </rPr>
      <t>52250-000</t>
    </r>
  </si>
  <si>
    <r>
      <rPr>
        <sz val="8"/>
        <rFont val="Arial"/>
        <family val="2"/>
      </rPr>
      <t>Window / Screen / Glass Repair</t>
    </r>
  </si>
  <si>
    <r>
      <rPr>
        <sz val="8"/>
        <rFont val="Arial"/>
        <family val="2"/>
      </rPr>
      <t>52299-099</t>
    </r>
  </si>
  <si>
    <r>
      <rPr>
        <sz val="8"/>
        <rFont val="Arial"/>
        <family val="2"/>
      </rPr>
      <t>Total Repairs &amp; Maintenance</t>
    </r>
  </si>
  <si>
    <r>
      <rPr>
        <sz val="8"/>
        <rFont val="Arial"/>
        <family val="2"/>
      </rPr>
      <t>52600-000</t>
    </r>
  </si>
  <si>
    <r>
      <rPr>
        <sz val="8"/>
        <rFont val="Arial"/>
        <family val="2"/>
      </rPr>
      <t>Make - Ready / Redecorating</t>
    </r>
  </si>
  <si>
    <r>
      <rPr>
        <sz val="8"/>
        <rFont val="Arial"/>
        <family val="2"/>
      </rPr>
      <t>52610-000</t>
    </r>
  </si>
  <si>
    <r>
      <rPr>
        <sz val="8"/>
        <rFont val="Arial"/>
        <family val="2"/>
      </rPr>
      <t>Blinds / Drapes Repair</t>
    </r>
  </si>
  <si>
    <r>
      <rPr>
        <sz val="8"/>
        <rFont val="Arial"/>
        <family val="2"/>
      </rPr>
      <t>52620-000</t>
    </r>
  </si>
  <si>
    <r>
      <rPr>
        <sz val="8"/>
        <rFont val="Arial"/>
        <family val="2"/>
      </rPr>
      <t>Carpet Cleaning</t>
    </r>
  </si>
  <si>
    <r>
      <rPr>
        <sz val="8"/>
        <rFont val="Arial"/>
        <family val="2"/>
      </rPr>
      <t>52640-000</t>
    </r>
  </si>
  <si>
    <r>
      <rPr>
        <sz val="8"/>
        <rFont val="Arial"/>
        <family val="2"/>
      </rPr>
      <t>Cleaning Supplies</t>
    </r>
  </si>
  <si>
    <r>
      <rPr>
        <sz val="8"/>
        <rFont val="Arial"/>
        <family val="2"/>
      </rPr>
      <t>52645-000</t>
    </r>
  </si>
  <si>
    <r>
      <rPr>
        <sz val="8"/>
        <rFont val="Arial"/>
        <family val="2"/>
      </rPr>
      <t>Drywall Repairs</t>
    </r>
  </si>
  <si>
    <r>
      <rPr>
        <sz val="8"/>
        <rFont val="Arial"/>
        <family val="2"/>
      </rPr>
      <t>52650-000</t>
    </r>
  </si>
  <si>
    <r>
      <rPr>
        <sz val="8"/>
        <rFont val="Arial"/>
        <family val="2"/>
      </rPr>
      <t>Housekeeper / Cleaning Service</t>
    </r>
  </si>
  <si>
    <r>
      <rPr>
        <sz val="8"/>
        <rFont val="Arial"/>
        <family val="2"/>
      </rPr>
      <t>52660-000</t>
    </r>
  </si>
  <si>
    <r>
      <rPr>
        <sz val="8"/>
        <rFont val="Arial"/>
        <family val="2"/>
      </rPr>
      <t>Paint Contractor</t>
    </r>
  </si>
  <si>
    <r>
      <rPr>
        <sz val="8"/>
        <rFont val="Arial"/>
        <family val="2"/>
      </rPr>
      <t>52685-000</t>
    </r>
  </si>
  <si>
    <r>
      <rPr>
        <sz val="8"/>
        <rFont val="Arial"/>
        <family val="2"/>
      </rPr>
      <t>Resurfacing - Tub / Shower</t>
    </r>
  </si>
  <si>
    <r>
      <rPr>
        <sz val="8"/>
        <rFont val="Arial"/>
        <family val="2"/>
      </rPr>
      <t>52799-099</t>
    </r>
  </si>
  <si>
    <r>
      <rPr>
        <sz val="8"/>
        <rFont val="Arial"/>
        <family val="2"/>
      </rPr>
      <t>Total Make - Ready / Redecorating</t>
    </r>
  </si>
  <si>
    <r>
      <rPr>
        <sz val="8"/>
        <rFont val="Arial"/>
        <family val="2"/>
      </rPr>
      <t>52800-000</t>
    </r>
  </si>
  <si>
    <r>
      <rPr>
        <sz val="8"/>
        <rFont val="Arial"/>
        <family val="2"/>
      </rPr>
      <t>Recreational Amenities</t>
    </r>
  </si>
  <si>
    <r>
      <rPr>
        <sz val="8"/>
        <rFont val="Arial"/>
        <family val="2"/>
      </rPr>
      <t>52860-000</t>
    </r>
  </si>
  <si>
    <r>
      <rPr>
        <sz val="8"/>
        <rFont val="Arial"/>
        <family val="2"/>
      </rPr>
      <t>Pool Supplies / Maint</t>
    </r>
  </si>
  <si>
    <r>
      <rPr>
        <sz val="8"/>
        <rFont val="Arial"/>
        <family val="2"/>
      </rPr>
      <t>52999-099</t>
    </r>
  </si>
  <si>
    <r>
      <rPr>
        <sz val="8"/>
        <rFont val="Arial"/>
        <family val="2"/>
      </rPr>
      <t>Total Recreational Amenities</t>
    </r>
  </si>
  <si>
    <r>
      <rPr>
        <sz val="8"/>
        <rFont val="Arial"/>
        <family val="2"/>
      </rPr>
      <t>53000-000</t>
    </r>
  </si>
  <si>
    <r>
      <rPr>
        <sz val="8"/>
        <rFont val="Arial"/>
        <family val="2"/>
      </rPr>
      <t>Contract Services</t>
    </r>
  </si>
  <si>
    <r>
      <rPr>
        <sz val="8"/>
        <rFont val="Arial"/>
        <family val="2"/>
      </rPr>
      <t>53030-000</t>
    </r>
  </si>
  <si>
    <r>
      <rPr>
        <sz val="8"/>
        <rFont val="Arial"/>
        <family val="2"/>
      </rPr>
      <t>Cable TV Contract</t>
    </r>
  </si>
  <si>
    <r>
      <rPr>
        <sz val="8"/>
        <rFont val="Arial"/>
        <family val="2"/>
      </rPr>
      <t>53060-000</t>
    </r>
  </si>
  <si>
    <r>
      <rPr>
        <sz val="8"/>
        <rFont val="Arial"/>
        <family val="2"/>
      </rPr>
      <t>Fire Alarm Contract</t>
    </r>
  </si>
  <si>
    <r>
      <rPr>
        <sz val="8"/>
        <rFont val="Arial"/>
        <family val="2"/>
      </rPr>
      <t>53085-000</t>
    </r>
  </si>
  <si>
    <r>
      <rPr>
        <sz val="8"/>
        <rFont val="Arial"/>
        <family val="2"/>
      </rPr>
      <t>Intrusion Alarm Contract</t>
    </r>
  </si>
  <si>
    <r>
      <rPr>
        <sz val="8"/>
        <rFont val="Arial"/>
        <family val="2"/>
      </rPr>
      <t>53090-000</t>
    </r>
  </si>
  <si>
    <r>
      <rPr>
        <sz val="8"/>
        <rFont val="Arial"/>
        <family val="2"/>
      </rPr>
      <t>Janitorial Contract</t>
    </r>
  </si>
  <si>
    <r>
      <rPr>
        <sz val="8"/>
        <rFont val="Arial"/>
        <family val="2"/>
      </rPr>
      <t>53105-000</t>
    </r>
  </si>
  <si>
    <r>
      <rPr>
        <sz val="8"/>
        <rFont val="Arial"/>
        <family val="2"/>
      </rPr>
      <t>Landscape Maintenance Contract</t>
    </r>
  </si>
  <si>
    <r>
      <rPr>
        <sz val="8"/>
        <rFont val="Arial"/>
        <family val="2"/>
      </rPr>
      <t>53140-000</t>
    </r>
  </si>
  <si>
    <r>
      <rPr>
        <sz val="8"/>
        <rFont val="Arial"/>
        <family val="2"/>
      </rPr>
      <t>Pest Control Contract</t>
    </r>
  </si>
  <si>
    <r>
      <rPr>
        <sz val="8"/>
        <rFont val="Arial"/>
        <family val="2"/>
      </rPr>
      <t>53145-000</t>
    </r>
  </si>
  <si>
    <r>
      <rPr>
        <sz val="8"/>
        <rFont val="Arial"/>
        <family val="2"/>
      </rPr>
      <t>53180-000</t>
    </r>
  </si>
  <si>
    <r>
      <rPr>
        <sz val="8"/>
        <rFont val="Arial"/>
        <family val="2"/>
      </rPr>
      <t>Trash Removal Contract</t>
    </r>
  </si>
  <si>
    <r>
      <rPr>
        <sz val="8"/>
        <rFont val="Arial"/>
        <family val="2"/>
      </rPr>
      <t>53185-000</t>
    </r>
  </si>
  <si>
    <r>
      <rPr>
        <sz val="8"/>
        <rFont val="Arial"/>
        <family val="2"/>
      </rPr>
      <t>Trash Removal Rebill</t>
    </r>
  </si>
  <si>
    <r>
      <rPr>
        <sz val="8"/>
        <rFont val="Arial"/>
        <family val="2"/>
      </rPr>
      <t>53186-002</t>
    </r>
  </si>
  <si>
    <r>
      <rPr>
        <sz val="8"/>
        <rFont val="Arial"/>
        <family val="2"/>
      </rPr>
      <t>Trash  Recycling</t>
    </r>
  </si>
  <si>
    <r>
      <rPr>
        <sz val="8"/>
        <rFont val="Arial"/>
        <family val="2"/>
      </rPr>
      <t>53298-099</t>
    </r>
  </si>
  <si>
    <r>
      <rPr>
        <sz val="8"/>
        <rFont val="Arial"/>
        <family val="2"/>
      </rPr>
      <t>Total Contract Services</t>
    </r>
  </si>
  <si>
    <r>
      <rPr>
        <sz val="8"/>
        <rFont val="Arial"/>
        <family val="2"/>
      </rPr>
      <t>53999-099</t>
    </r>
  </si>
  <si>
    <r>
      <rPr>
        <sz val="8"/>
        <rFont val="Arial"/>
        <family val="2"/>
      </rPr>
      <t>Total General Maintenance</t>
    </r>
  </si>
  <si>
    <r>
      <rPr>
        <sz val="8"/>
        <rFont val="Arial"/>
        <family val="2"/>
      </rPr>
      <t>Expenses</t>
    </r>
  </si>
  <si>
    <r>
      <rPr>
        <sz val="8"/>
        <rFont val="Arial"/>
        <family val="2"/>
      </rPr>
      <t>54000-000</t>
    </r>
  </si>
  <si>
    <r>
      <rPr>
        <sz val="8"/>
        <rFont val="Arial"/>
        <family val="2"/>
      </rPr>
      <t>Advertising / Marketing / Promotions</t>
    </r>
  </si>
  <si>
    <r>
      <rPr>
        <sz val="8"/>
        <rFont val="Arial"/>
        <family val="2"/>
      </rPr>
      <t>54010-000</t>
    </r>
  </si>
  <si>
    <r>
      <rPr>
        <sz val="8"/>
        <rFont val="Arial"/>
        <family val="2"/>
      </rPr>
      <t>Digital/Search Marketing</t>
    </r>
  </si>
  <si>
    <r>
      <rPr>
        <sz val="8"/>
        <rFont val="Arial"/>
        <family val="2"/>
      </rPr>
      <t>54080-000</t>
    </r>
  </si>
  <si>
    <r>
      <rPr>
        <sz val="8"/>
        <rFont val="Arial"/>
        <family val="2"/>
      </rPr>
      <t>Locator Fees</t>
    </r>
  </si>
  <si>
    <r>
      <rPr>
        <sz val="8"/>
        <rFont val="Arial"/>
        <family val="2"/>
      </rPr>
      <t>54090-000</t>
    </r>
  </si>
  <si>
    <r>
      <rPr>
        <sz val="8"/>
        <rFont val="Arial"/>
        <family val="2"/>
      </rPr>
      <t>Marketing / Promotions</t>
    </r>
  </si>
  <si>
    <r>
      <rPr>
        <sz val="8"/>
        <rFont val="Arial"/>
        <family val="2"/>
      </rPr>
      <t>54105-000</t>
    </r>
  </si>
  <si>
    <r>
      <rPr>
        <sz val="8"/>
        <rFont val="Arial"/>
        <family val="2"/>
      </rPr>
      <t>Prospect Refreshments</t>
    </r>
  </si>
  <si>
    <r>
      <rPr>
        <sz val="8"/>
        <rFont val="Arial"/>
        <family val="2"/>
      </rPr>
      <t>54122-000</t>
    </r>
  </si>
  <si>
    <r>
      <rPr>
        <sz val="8"/>
        <rFont val="Arial"/>
        <family val="2"/>
      </rPr>
      <t>Resident Retention</t>
    </r>
  </si>
  <si>
    <r>
      <rPr>
        <sz val="8"/>
        <rFont val="Arial"/>
        <family val="2"/>
      </rPr>
      <t>54999-099</t>
    </r>
  </si>
  <si>
    <r>
      <rPr>
        <sz val="8"/>
        <rFont val="Arial"/>
        <family val="2"/>
      </rPr>
      <t>Total Advertising / Marketing /</t>
    </r>
  </si>
  <si>
    <r>
      <rPr>
        <sz val="8"/>
        <rFont val="Arial"/>
        <family val="2"/>
      </rPr>
      <t>Promotions</t>
    </r>
  </si>
  <si>
    <r>
      <rPr>
        <sz val="8"/>
        <rFont val="Arial"/>
        <family val="2"/>
      </rPr>
      <t>58000-000</t>
    </r>
  </si>
  <si>
    <r>
      <rPr>
        <sz val="8"/>
        <rFont val="Arial"/>
        <family val="2"/>
      </rPr>
      <t>General &amp; Administrative</t>
    </r>
  </si>
  <si>
    <r>
      <rPr>
        <sz val="8"/>
        <rFont val="Arial"/>
        <family val="2"/>
      </rPr>
      <t>58001-000</t>
    </r>
  </si>
  <si>
    <r>
      <rPr>
        <sz val="8"/>
        <rFont val="Arial"/>
        <family val="2"/>
      </rPr>
      <t>Office Expenses</t>
    </r>
  </si>
  <si>
    <r>
      <rPr>
        <sz val="8"/>
        <rFont val="Arial"/>
        <family val="2"/>
      </rPr>
      <t>58020-000</t>
    </r>
  </si>
  <si>
    <r>
      <rPr>
        <sz val="8"/>
        <rFont val="Arial"/>
        <family val="2"/>
      </rPr>
      <t>Answering / On-hold Service</t>
    </r>
  </si>
  <si>
    <r>
      <rPr>
        <sz val="8"/>
        <rFont val="Arial"/>
        <family val="2"/>
      </rPr>
      <t>58025-000</t>
    </r>
  </si>
  <si>
    <r>
      <rPr>
        <sz val="8"/>
        <rFont val="Arial"/>
        <family val="2"/>
      </rPr>
      <t>Business and Leasing Automation</t>
    </r>
  </si>
  <si>
    <r>
      <rPr>
        <sz val="8"/>
        <rFont val="Arial"/>
        <family val="2"/>
      </rPr>
      <t>58030-000</t>
    </r>
  </si>
  <si>
    <r>
      <rPr>
        <sz val="8"/>
        <rFont val="Arial"/>
        <family val="2"/>
      </rPr>
      <t>Copy Machine Contract</t>
    </r>
  </si>
  <si>
    <r>
      <rPr>
        <sz val="8"/>
        <rFont val="Arial"/>
        <family val="2"/>
      </rPr>
      <t>58071-000</t>
    </r>
  </si>
  <si>
    <r>
      <rPr>
        <sz val="8"/>
        <rFont val="Arial"/>
        <family val="2"/>
      </rPr>
      <t>Office Equipment - Rental</t>
    </r>
  </si>
  <si>
    <r>
      <rPr>
        <sz val="8"/>
        <rFont val="Arial"/>
        <family val="2"/>
      </rPr>
      <t>58080-000</t>
    </r>
  </si>
  <si>
    <r>
      <rPr>
        <sz val="8"/>
        <rFont val="Arial"/>
        <family val="2"/>
      </rPr>
      <t>Office Supplies</t>
    </r>
  </si>
  <si>
    <r>
      <rPr>
        <sz val="8"/>
        <rFont val="Arial"/>
        <family val="2"/>
      </rPr>
      <t>58090-000</t>
    </r>
  </si>
  <si>
    <r>
      <rPr>
        <sz val="8"/>
        <rFont val="Arial"/>
        <family val="2"/>
      </rPr>
      <t>Cellular Phones / Pagers / Radios</t>
    </r>
  </si>
  <si>
    <r>
      <rPr>
        <sz val="8"/>
        <rFont val="Arial"/>
        <family val="2"/>
      </rPr>
      <t>58100-000</t>
    </r>
  </si>
  <si>
    <r>
      <rPr>
        <sz val="8"/>
        <rFont val="Arial"/>
        <family val="2"/>
      </rPr>
      <t>Postage &amp; Delivery</t>
    </r>
  </si>
  <si>
    <r>
      <rPr>
        <sz val="8"/>
        <rFont val="Arial"/>
        <family val="2"/>
      </rPr>
      <t>58107-000</t>
    </r>
  </si>
  <si>
    <r>
      <rPr>
        <sz val="8"/>
        <rFont val="Arial"/>
        <family val="2"/>
      </rPr>
      <t>Resident Screening</t>
    </r>
  </si>
  <si>
    <r>
      <rPr>
        <sz val="8"/>
        <rFont val="Arial"/>
        <family val="2"/>
      </rPr>
      <t>58110-000</t>
    </r>
  </si>
  <si>
    <r>
      <rPr>
        <sz val="8"/>
        <rFont val="Arial"/>
        <family val="2"/>
      </rPr>
      <t>Telephone Expense</t>
    </r>
  </si>
  <si>
    <r>
      <rPr>
        <sz val="8"/>
        <rFont val="Arial"/>
        <family val="2"/>
      </rPr>
      <t>58115-000</t>
    </r>
  </si>
  <si>
    <r>
      <rPr>
        <sz val="8"/>
        <rFont val="Arial"/>
        <family val="2"/>
      </rPr>
      <t>Software Licenses / Maintenance Fees</t>
    </r>
  </si>
  <si>
    <r>
      <rPr>
        <sz val="8"/>
        <rFont val="Arial"/>
        <family val="2"/>
      </rPr>
      <t>58199-099</t>
    </r>
  </si>
  <si>
    <r>
      <rPr>
        <sz val="8"/>
        <rFont val="Arial"/>
        <family val="2"/>
      </rPr>
      <t>Total Office Expenses</t>
    </r>
  </si>
  <si>
    <r>
      <rPr>
        <sz val="8"/>
        <rFont val="Arial"/>
        <family val="2"/>
      </rPr>
      <t>58200-000</t>
    </r>
  </si>
  <si>
    <r>
      <rPr>
        <sz val="8"/>
        <rFont val="Arial"/>
        <family val="2"/>
      </rPr>
      <t>Other General &amp; Administrative</t>
    </r>
  </si>
  <si>
    <r>
      <rPr>
        <sz val="8"/>
        <rFont val="Arial"/>
        <family val="2"/>
      </rPr>
      <t>58225-000</t>
    </r>
  </si>
  <si>
    <r>
      <rPr>
        <sz val="8"/>
        <rFont val="Arial"/>
        <family val="2"/>
      </rPr>
      <t>Bank Charges</t>
    </r>
  </si>
  <si>
    <r>
      <rPr>
        <sz val="8"/>
        <rFont val="Arial"/>
        <family val="2"/>
      </rPr>
      <t>58240-000</t>
    </r>
  </si>
  <si>
    <r>
      <rPr>
        <sz val="8"/>
        <rFont val="Arial"/>
        <family val="2"/>
      </rPr>
      <t>Computer Expense</t>
    </r>
  </si>
  <si>
    <r>
      <rPr>
        <sz val="8"/>
        <rFont val="Arial"/>
        <family val="2"/>
      </rPr>
      <t>58250-000</t>
    </r>
  </si>
  <si>
    <r>
      <rPr>
        <sz val="8"/>
        <rFont val="Arial"/>
        <family val="2"/>
      </rPr>
      <t>Employee Recruitment</t>
    </r>
  </si>
  <si>
    <r>
      <rPr>
        <sz val="8"/>
        <rFont val="Arial"/>
        <family val="2"/>
      </rPr>
      <t>58253-000</t>
    </r>
  </si>
  <si>
    <r>
      <rPr>
        <sz val="8"/>
        <rFont val="Arial"/>
        <family val="2"/>
      </rPr>
      <t>Employee Recognition</t>
    </r>
  </si>
  <si>
    <r>
      <rPr>
        <sz val="8"/>
        <rFont val="Arial"/>
        <family val="2"/>
      </rPr>
      <t>58260-000</t>
    </r>
  </si>
  <si>
    <r>
      <rPr>
        <sz val="8"/>
        <rFont val="Arial"/>
        <family val="2"/>
      </rPr>
      <t>Eviction Fees</t>
    </r>
  </si>
  <si>
    <r>
      <rPr>
        <sz val="8"/>
        <rFont val="Arial"/>
        <family val="2"/>
      </rPr>
      <t>58270-000</t>
    </r>
  </si>
  <si>
    <r>
      <rPr>
        <sz val="8"/>
        <rFont val="Arial"/>
        <family val="2"/>
      </rPr>
      <t>Internet Access</t>
    </r>
  </si>
  <si>
    <r>
      <rPr>
        <sz val="8"/>
        <rFont val="Arial"/>
        <family val="2"/>
      </rPr>
      <t>58278-000</t>
    </r>
  </si>
  <si>
    <r>
      <rPr>
        <sz val="8"/>
        <rFont val="Arial"/>
        <family val="2"/>
      </rPr>
      <t>Music/TV/Video Licensing</t>
    </r>
  </si>
  <si>
    <r>
      <rPr>
        <sz val="8"/>
        <rFont val="Arial"/>
        <family val="2"/>
      </rPr>
      <t>58280-000</t>
    </r>
  </si>
  <si>
    <r>
      <rPr>
        <sz val="8"/>
        <rFont val="Arial"/>
        <family val="2"/>
      </rPr>
      <t>Licenses / Fees / Permits</t>
    </r>
  </si>
  <si>
    <r>
      <rPr>
        <sz val="8"/>
        <rFont val="Arial"/>
        <family val="2"/>
      </rPr>
      <t>58281-000</t>
    </r>
  </si>
  <si>
    <r>
      <rPr>
        <sz val="8"/>
        <rFont val="Arial"/>
        <family val="2"/>
      </rPr>
      <t>Mileage Expense</t>
    </r>
  </si>
  <si>
    <r>
      <rPr>
        <sz val="8"/>
        <rFont val="Arial"/>
        <family val="2"/>
      </rPr>
      <t>58290-000</t>
    </r>
  </si>
  <si>
    <r>
      <rPr>
        <sz val="8"/>
        <rFont val="Arial"/>
        <family val="2"/>
      </rPr>
      <t>Training / Seminars</t>
    </r>
  </si>
  <si>
    <r>
      <rPr>
        <sz val="8"/>
        <rFont val="Arial"/>
        <family val="2"/>
      </rPr>
      <t>58305-000</t>
    </r>
  </si>
  <si>
    <r>
      <rPr>
        <sz val="8"/>
        <rFont val="Arial"/>
        <family val="2"/>
      </rPr>
      <t>Uniform Rental / Purchase</t>
    </r>
  </si>
  <si>
    <r>
      <rPr>
        <sz val="8"/>
        <rFont val="Arial"/>
        <family val="2"/>
      </rPr>
      <t>58320-000</t>
    </r>
  </si>
  <si>
    <r>
      <rPr>
        <sz val="8"/>
        <rFont val="Arial"/>
        <family val="2"/>
      </rPr>
      <t>Miscellaneous General / Admin</t>
    </r>
  </si>
  <si>
    <r>
      <rPr>
        <sz val="8"/>
        <rFont val="Arial"/>
        <family val="2"/>
      </rPr>
      <t>58398-099</t>
    </r>
  </si>
  <si>
    <r>
      <rPr>
        <sz val="8"/>
        <rFont val="Arial"/>
        <family val="2"/>
      </rPr>
      <t>Total Other General &amp; Administrative</t>
    </r>
  </si>
  <si>
    <r>
      <rPr>
        <sz val="8"/>
        <rFont val="Arial"/>
        <family val="2"/>
      </rPr>
      <t>58399-099</t>
    </r>
  </si>
  <si>
    <r>
      <rPr>
        <sz val="8"/>
        <rFont val="Arial"/>
        <family val="2"/>
      </rPr>
      <t>Total General &amp; Administrative</t>
    </r>
  </si>
  <si>
    <r>
      <rPr>
        <sz val="8"/>
        <rFont val="Arial"/>
        <family val="2"/>
      </rPr>
      <t>59000-000</t>
    </r>
  </si>
  <si>
    <r>
      <rPr>
        <sz val="8"/>
        <rFont val="Arial"/>
        <family val="2"/>
      </rPr>
      <t>Utilities</t>
    </r>
  </si>
  <si>
    <r>
      <rPr>
        <sz val="8"/>
        <rFont val="Arial"/>
        <family val="2"/>
      </rPr>
      <t>59020-000</t>
    </r>
  </si>
  <si>
    <r>
      <rPr>
        <sz val="8"/>
        <rFont val="Arial"/>
        <family val="2"/>
      </rPr>
      <t>Electric - Common Areas</t>
    </r>
  </si>
  <si>
    <r>
      <rPr>
        <sz val="8"/>
        <rFont val="Arial"/>
        <family val="2"/>
      </rPr>
      <t>59030-000</t>
    </r>
  </si>
  <si>
    <r>
      <rPr>
        <sz val="8"/>
        <rFont val="Arial"/>
        <family val="2"/>
      </rPr>
      <t>Electric - Models</t>
    </r>
  </si>
  <si>
    <r>
      <rPr>
        <sz val="8"/>
        <rFont val="Arial"/>
        <family val="2"/>
      </rPr>
      <t>59035-000</t>
    </r>
  </si>
  <si>
    <r>
      <rPr>
        <sz val="8"/>
        <rFont val="Arial"/>
        <family val="2"/>
      </rPr>
      <t>Electric - Occupied Units</t>
    </r>
  </si>
  <si>
    <r>
      <rPr>
        <sz val="8"/>
        <rFont val="Arial"/>
        <family val="2"/>
      </rPr>
      <t>59040-000</t>
    </r>
  </si>
  <si>
    <r>
      <rPr>
        <sz val="8"/>
        <rFont val="Arial"/>
        <family val="2"/>
      </rPr>
      <t>Electric - Vacant Units</t>
    </r>
  </si>
  <si>
    <r>
      <rPr>
        <sz val="8"/>
        <rFont val="Arial"/>
        <family val="2"/>
      </rPr>
      <t>59110-000</t>
    </r>
  </si>
  <si>
    <r>
      <rPr>
        <sz val="8"/>
        <rFont val="Arial"/>
        <family val="2"/>
      </rPr>
      <t>Water / Sewer</t>
    </r>
  </si>
  <si>
    <r>
      <rPr>
        <sz val="8"/>
        <rFont val="Arial"/>
        <family val="2"/>
      </rPr>
      <t>59115-000</t>
    </r>
  </si>
  <si>
    <r>
      <rPr>
        <sz val="8"/>
        <rFont val="Arial"/>
        <family val="2"/>
      </rPr>
      <t>Water / Sewer Rebill</t>
    </r>
  </si>
  <si>
    <r>
      <rPr>
        <sz val="8"/>
        <rFont val="Arial"/>
        <family val="2"/>
      </rPr>
      <t>59999-099</t>
    </r>
  </si>
  <si>
    <r>
      <rPr>
        <sz val="8"/>
        <rFont val="Arial"/>
        <family val="2"/>
      </rPr>
      <t>Total Utilities</t>
    </r>
  </si>
  <si>
    <r>
      <rPr>
        <sz val="8"/>
        <rFont val="Arial"/>
        <family val="2"/>
      </rPr>
      <t>60000-000</t>
    </r>
  </si>
  <si>
    <r>
      <rPr>
        <sz val="8"/>
        <rFont val="Arial"/>
        <family val="2"/>
      </rPr>
      <t>Management Fees</t>
    </r>
  </si>
  <si>
    <r>
      <rPr>
        <sz val="8"/>
        <rFont val="Arial"/>
        <family val="2"/>
      </rPr>
      <t>61030-000</t>
    </r>
  </si>
  <si>
    <r>
      <rPr>
        <sz val="8"/>
        <rFont val="Arial"/>
        <family val="2"/>
      </rPr>
      <t>61999-099</t>
    </r>
  </si>
  <si>
    <r>
      <rPr>
        <sz val="8"/>
        <rFont val="Arial"/>
        <family val="2"/>
      </rPr>
      <t>Total Management Fees</t>
    </r>
  </si>
  <si>
    <r>
      <rPr>
        <sz val="8"/>
        <rFont val="Arial"/>
        <family val="2"/>
      </rPr>
      <t>63000-000</t>
    </r>
  </si>
  <si>
    <r>
      <rPr>
        <sz val="8"/>
        <rFont val="Arial"/>
        <family val="2"/>
      </rPr>
      <t>Insurance</t>
    </r>
  </si>
  <si>
    <r>
      <rPr>
        <sz val="8"/>
        <rFont val="Arial"/>
        <family val="2"/>
      </rPr>
      <t>63010-000        Property Insurance                                                0.00</t>
    </r>
  </si>
  <si>
    <r>
      <rPr>
        <sz val="8"/>
        <rFont val="Arial"/>
        <family val="2"/>
      </rPr>
      <t>63999-099          Total Insurance                                                    0.00</t>
    </r>
  </si>
  <si>
    <r>
      <rPr>
        <sz val="8"/>
        <rFont val="Arial"/>
        <family val="2"/>
      </rPr>
      <t xml:space="preserve">66999-099          Total Non Recoverable Operating                       0.00
</t>
    </r>
    <r>
      <rPr>
        <sz val="8"/>
        <rFont val="Arial"/>
        <family val="2"/>
      </rPr>
      <t>Expenses</t>
    </r>
  </si>
  <si>
    <r>
      <rPr>
        <sz val="8"/>
        <rFont val="Arial"/>
        <family val="2"/>
      </rPr>
      <t>66999-199    Total Operating Expenses                                         0.00</t>
    </r>
  </si>
  <si>
    <r>
      <rPr>
        <sz val="8"/>
        <rFont val="Arial"/>
        <family val="2"/>
      </rPr>
      <t xml:space="preserve">69999-090    Total Operating / Non Recoverable                           0.00
</t>
    </r>
    <r>
      <rPr>
        <sz val="8"/>
        <rFont val="Arial"/>
        <family val="2"/>
      </rPr>
      <t>Expenses</t>
    </r>
  </si>
  <si>
    <r>
      <rPr>
        <sz val="8"/>
        <rFont val="Arial"/>
        <family val="2"/>
      </rPr>
      <t>69999-099    Net Operating Income                                                0.00</t>
    </r>
  </si>
  <si>
    <r>
      <rPr>
        <sz val="8"/>
        <rFont val="Arial"/>
        <family val="2"/>
      </rPr>
      <t>70000-000</t>
    </r>
  </si>
  <si>
    <r>
      <rPr>
        <sz val="8"/>
        <rFont val="Arial"/>
        <family val="2"/>
      </rPr>
      <t>Routine Replacement Expense</t>
    </r>
  </si>
  <si>
    <r>
      <rPr>
        <sz val="8"/>
        <rFont val="Arial"/>
        <family val="2"/>
      </rPr>
      <t>71012-000</t>
    </r>
  </si>
  <si>
    <r>
      <rPr>
        <sz val="8"/>
        <rFont val="Arial"/>
        <family val="2"/>
      </rPr>
      <t>Appliances - Garbage Disposals</t>
    </r>
  </si>
  <si>
    <r>
      <rPr>
        <sz val="8"/>
        <rFont val="Arial"/>
        <family val="2"/>
      </rPr>
      <t>71020-000</t>
    </r>
  </si>
  <si>
    <r>
      <rPr>
        <sz val="8"/>
        <rFont val="Arial"/>
        <family val="2"/>
      </rPr>
      <t>Carpet</t>
    </r>
  </si>
  <si>
    <r>
      <rPr>
        <sz val="8"/>
        <rFont val="Arial"/>
        <family val="2"/>
      </rPr>
      <t>71025-000</t>
    </r>
  </si>
  <si>
    <r>
      <rPr>
        <sz val="8"/>
        <rFont val="Arial"/>
        <family val="2"/>
      </rPr>
      <t>Ceiling Fans / Fixtures</t>
    </r>
  </si>
  <si>
    <r>
      <rPr>
        <sz val="8"/>
        <rFont val="Arial"/>
        <family val="2"/>
      </rPr>
      <t>71030-000</t>
    </r>
  </si>
  <si>
    <r>
      <rPr>
        <sz val="8"/>
        <rFont val="Arial"/>
        <family val="2"/>
      </rPr>
      <t>Computer Hardware / Software</t>
    </r>
  </si>
  <si>
    <r>
      <rPr>
        <sz val="8"/>
        <rFont val="Arial"/>
        <family val="2"/>
      </rPr>
      <t>71045-000</t>
    </r>
  </si>
  <si>
    <r>
      <rPr>
        <sz val="8"/>
        <rFont val="Arial"/>
        <family val="2"/>
      </rPr>
      <t>Electrical</t>
    </r>
  </si>
  <si>
    <r>
      <rPr>
        <sz val="8"/>
        <rFont val="Arial"/>
        <family val="2"/>
      </rPr>
      <t>71090-000</t>
    </r>
  </si>
  <si>
    <r>
      <rPr>
        <sz val="8"/>
        <rFont val="Arial"/>
        <family val="2"/>
      </rPr>
      <t>HVAC</t>
    </r>
  </si>
  <si>
    <r>
      <rPr>
        <sz val="8"/>
        <rFont val="Arial"/>
        <family val="2"/>
      </rPr>
      <t>71135-000</t>
    </r>
  </si>
  <si>
    <r>
      <rPr>
        <sz val="8"/>
        <rFont val="Arial"/>
        <family val="2"/>
      </rPr>
      <t>Plumbing Repairs - Major</t>
    </r>
  </si>
  <si>
    <r>
      <rPr>
        <sz val="8"/>
        <rFont val="Arial"/>
        <family val="2"/>
      </rPr>
      <t>71165-000</t>
    </r>
  </si>
  <si>
    <r>
      <rPr>
        <sz val="8"/>
        <rFont val="Arial"/>
        <family val="2"/>
      </rPr>
      <t>Roof Repairs - Major</t>
    </r>
  </si>
  <si>
    <r>
      <rPr>
        <sz val="8"/>
        <rFont val="Arial"/>
        <family val="2"/>
      </rPr>
      <t>71175-000</t>
    </r>
  </si>
  <si>
    <r>
      <rPr>
        <sz val="8"/>
        <rFont val="Arial"/>
        <family val="2"/>
      </rPr>
      <t>Vinyl / Tile</t>
    </r>
  </si>
  <si>
    <r>
      <rPr>
        <sz val="8"/>
        <rFont val="Arial"/>
        <family val="2"/>
      </rPr>
      <t>71499-099</t>
    </r>
  </si>
  <si>
    <r>
      <rPr>
        <sz val="8"/>
        <rFont val="Arial"/>
        <family val="2"/>
      </rPr>
      <t>Total Routine Replacement Expense</t>
    </r>
  </si>
  <si>
    <r>
      <rPr>
        <sz val="8"/>
        <rFont val="Arial"/>
        <family val="2"/>
      </rPr>
      <t>71500-000</t>
    </r>
  </si>
  <si>
    <r>
      <rPr>
        <sz val="8"/>
        <rFont val="Arial"/>
        <family val="2"/>
      </rPr>
      <t>Capital / Renovation Expense</t>
    </r>
  </si>
  <si>
    <r>
      <rPr>
        <sz val="8"/>
        <rFont val="Arial"/>
        <family val="2"/>
      </rPr>
      <t>71526-000</t>
    </r>
  </si>
  <si>
    <r>
      <rPr>
        <sz val="8"/>
        <rFont val="Arial"/>
        <family val="2"/>
      </rPr>
      <t>Appliances - Water Heaters</t>
    </r>
  </si>
  <si>
    <r>
      <rPr>
        <sz val="8"/>
        <rFont val="Arial"/>
        <family val="2"/>
      </rPr>
      <t>71562-000</t>
    </r>
  </si>
  <si>
    <r>
      <rPr>
        <sz val="8"/>
        <rFont val="Arial"/>
        <family val="2"/>
      </rPr>
      <t>Carpets  Unit</t>
    </r>
  </si>
  <si>
    <r>
      <rPr>
        <sz val="8"/>
        <rFont val="Arial"/>
        <family val="2"/>
      </rPr>
      <t>71616-000</t>
    </r>
  </si>
  <si>
    <r>
      <rPr>
        <sz val="8"/>
        <rFont val="Arial"/>
        <family val="2"/>
      </rPr>
      <t>Doors</t>
    </r>
  </si>
  <si>
    <r>
      <rPr>
        <sz val="8"/>
        <rFont val="Arial"/>
        <family val="2"/>
      </rPr>
      <t>71690-000</t>
    </r>
  </si>
  <si>
    <r>
      <rPr>
        <sz val="8"/>
        <rFont val="Arial"/>
        <family val="2"/>
      </rPr>
      <t>Mini-Blinds / Drapes</t>
    </r>
  </si>
  <si>
    <r>
      <rPr>
        <sz val="8"/>
        <rFont val="Arial"/>
        <family val="2"/>
      </rPr>
      <t>71770-000</t>
    </r>
  </si>
  <si>
    <r>
      <rPr>
        <sz val="8"/>
        <rFont val="Arial"/>
        <family val="2"/>
      </rPr>
      <t>Plumbing</t>
    </r>
  </si>
  <si>
    <r>
      <rPr>
        <sz val="8"/>
        <rFont val="Arial"/>
        <family val="2"/>
      </rPr>
      <t>71825-000</t>
    </r>
  </si>
  <si>
    <r>
      <rPr>
        <sz val="8"/>
        <rFont val="Arial"/>
        <family val="2"/>
      </rPr>
      <t>Unit Turns (Turnkey)</t>
    </r>
  </si>
  <si>
    <r>
      <rPr>
        <sz val="8"/>
        <rFont val="Arial"/>
        <family val="2"/>
      </rPr>
      <t>71830-000</t>
    </r>
  </si>
  <si>
    <r>
      <rPr>
        <sz val="8"/>
        <rFont val="Arial"/>
        <family val="2"/>
      </rPr>
      <t>71840-000</t>
    </r>
  </si>
  <si>
    <r>
      <rPr>
        <sz val="8"/>
        <rFont val="Arial"/>
        <family val="2"/>
      </rPr>
      <t>Cap / Renovation Contra</t>
    </r>
  </si>
  <si>
    <r>
      <rPr>
        <sz val="8"/>
        <rFont val="Arial"/>
        <family val="2"/>
      </rPr>
      <t>71859-000</t>
    </r>
  </si>
  <si>
    <r>
      <rPr>
        <sz val="8"/>
        <rFont val="Arial"/>
        <family val="2"/>
      </rPr>
      <t>Tubs/Showers</t>
    </r>
  </si>
  <si>
    <r>
      <rPr>
        <sz val="8"/>
        <rFont val="Arial"/>
        <family val="2"/>
      </rPr>
      <t>71899-099</t>
    </r>
  </si>
  <si>
    <r>
      <rPr>
        <sz val="8"/>
        <rFont val="Arial"/>
        <family val="2"/>
      </rPr>
      <t>Total Capital / Renovation Expense</t>
    </r>
  </si>
  <si>
    <r>
      <rPr>
        <sz val="8"/>
        <rFont val="Arial"/>
        <family val="2"/>
      </rPr>
      <t>71999-099</t>
    </r>
  </si>
  <si>
    <r>
      <rPr>
        <sz val="8"/>
        <rFont val="Arial"/>
        <family val="2"/>
      </rPr>
      <t>NOI After Replacements</t>
    </r>
  </si>
  <si>
    <r>
      <rPr>
        <sz val="8"/>
        <rFont val="Arial"/>
        <family val="2"/>
      </rPr>
      <t>72627-199</t>
    </r>
  </si>
  <si>
    <r>
      <rPr>
        <sz val="8"/>
        <rFont val="Arial"/>
        <family val="2"/>
      </rPr>
      <t>Net Income Before Allocations</t>
    </r>
  </si>
  <si>
    <r>
      <rPr>
        <sz val="8"/>
        <rFont val="Arial"/>
        <family val="2"/>
      </rPr>
      <t>89999-999    Net Income                                                                0.00                   0.00                   0.00                   0.00           -4,830.41          91,223.87          66,920.87        117,577.47          95,182.37          95,041.32          70,126.44          84,796.23        616,038.16</t>
    </r>
  </si>
  <si>
    <t>Total</t>
  </si>
  <si>
    <t>July</t>
  </si>
  <si>
    <t>June</t>
  </si>
  <si>
    <t>May</t>
  </si>
  <si>
    <t>April</t>
  </si>
  <si>
    <t>March</t>
  </si>
  <si>
    <t>February</t>
  </si>
  <si>
    <t>January</t>
  </si>
  <si>
    <t>43999-099    Total Residential &amp; Commercial Income                    0.00                   0.00                   0.00                   0.00                   0.00        129,195.56        128,481.89        148,599.68        131,432.30        124,340.45        125,880.48        128,167.48        916,097.84
49999-999      Total Income                                                            0.00                   0.00                   0.00                   0.00                   0.00        129,195.56        128,481.89        148,599.68        131,432.30        124,340.45        125,880.48        128,167.48        916,097.84
50000-000    EXPENSES</t>
  </si>
  <si>
    <t>T7 Annualized</t>
  </si>
  <si>
    <t>T3 Annualized</t>
  </si>
  <si>
    <t>Matt requested contract</t>
  </si>
  <si>
    <t>Cancel out miscoded repairs</t>
  </si>
  <si>
    <t>Greystar overhead</t>
  </si>
  <si>
    <t>Couple random leaks</t>
  </si>
  <si>
    <t>True up from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</si>
</sst>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7" x14ac:knownFonts="1">
    <font>
      <sz val="10"/>
      <color rgb="FF000000"/>
      <name val="Times New Roman"/>
      <charset val="204"/>
    </font>
    <font>
      <sz val="8"/>
      <name val="Arial"/>
    </font>
    <font>
      <sz val="8"/>
      <color rgb="FF00000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rgb="FFCCCCCC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164" fontId="0" fillId="0" borderId="0" xfId="2" applyNumberFormat="1" applyFont="1" applyFill="1" applyBorder="1" applyAlignment="1">
      <alignment horizontal="left" vertical="top"/>
    </xf>
    <xf numFmtId="44" fontId="0" fillId="0" borderId="0" xfId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indent="2"/>
    </xf>
    <xf numFmtId="2" fontId="2" fillId="0" borderId="2" xfId="0" applyNumberFormat="1" applyFont="1" applyFill="1" applyBorder="1" applyAlignment="1">
      <alignment horizontal="right" vertical="top" indent="1" shrinkToFit="1"/>
    </xf>
    <xf numFmtId="2" fontId="2" fillId="0" borderId="2" xfId="0" applyNumberFormat="1" applyFont="1" applyFill="1" applyBorder="1" applyAlignment="1">
      <alignment horizontal="right" vertical="top" indent="2" shrinkToFit="1"/>
    </xf>
    <xf numFmtId="4" fontId="2" fillId="0" borderId="2" xfId="0" applyNumberFormat="1" applyFont="1" applyFill="1" applyBorder="1" applyAlignment="1">
      <alignment horizontal="right" vertical="top" indent="1" shrinkToFit="1"/>
    </xf>
    <xf numFmtId="4" fontId="2" fillId="0" borderId="2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right" vertical="top" indent="1" shrinkToFit="1"/>
    </xf>
    <xf numFmtId="2" fontId="2" fillId="0" borderId="3" xfId="0" applyNumberFormat="1" applyFont="1" applyFill="1" applyBorder="1" applyAlignment="1">
      <alignment horizontal="right" vertical="top" indent="2" shrinkToFit="1"/>
    </xf>
    <xf numFmtId="4" fontId="2" fillId="0" borderId="3" xfId="0" applyNumberFormat="1" applyFont="1" applyFill="1" applyBorder="1" applyAlignment="1">
      <alignment horizontal="right" vertical="top" indent="1" shrinkToFit="1"/>
    </xf>
    <xf numFmtId="4" fontId="2" fillId="0" borderId="3" xfId="0" applyNumberFormat="1" applyFont="1" applyFill="1" applyBorder="1" applyAlignment="1">
      <alignment horizontal="right" vertical="top" shrinkToFit="1"/>
    </xf>
    <xf numFmtId="0" fontId="1" fillId="2" borderId="0" xfId="0" applyFont="1" applyFill="1" applyBorder="1" applyAlignment="1">
      <alignment horizontal="left" vertical="top" wrapText="1" indent="2"/>
    </xf>
    <xf numFmtId="2" fontId="2" fillId="0" borderId="0" xfId="0" applyNumberFormat="1" applyFont="1" applyFill="1" applyBorder="1" applyAlignment="1">
      <alignment horizontal="right" vertical="top" indent="1" shrinkToFit="1"/>
    </xf>
    <xf numFmtId="2" fontId="2" fillId="0" borderId="0" xfId="0" applyNumberFormat="1" applyFont="1" applyFill="1" applyBorder="1" applyAlignment="1">
      <alignment horizontal="right" vertical="top" indent="2" shrinkToFit="1"/>
    </xf>
    <xf numFmtId="4" fontId="2" fillId="0" borderId="0" xfId="0" applyNumberFormat="1" applyFont="1" applyFill="1" applyBorder="1" applyAlignment="1">
      <alignment horizontal="right" vertical="top" indent="1" shrinkToFit="1"/>
    </xf>
    <xf numFmtId="4" fontId="2" fillId="2" borderId="0" xfId="0" applyNumberFormat="1" applyFont="1" applyFill="1" applyBorder="1" applyAlignment="1">
      <alignment horizontal="right" vertical="top" shrinkToFit="1"/>
    </xf>
    <xf numFmtId="2" fontId="2" fillId="0" borderId="1" xfId="0" applyNumberFormat="1" applyFont="1" applyFill="1" applyBorder="1" applyAlignment="1">
      <alignment horizontal="right" vertical="top" indent="1" shrinkToFit="1"/>
    </xf>
    <xf numFmtId="2" fontId="2" fillId="0" borderId="1" xfId="0" applyNumberFormat="1" applyFont="1" applyFill="1" applyBorder="1" applyAlignment="1">
      <alignment horizontal="right" vertical="top" indent="2" shrinkToFit="1"/>
    </xf>
    <xf numFmtId="4" fontId="2" fillId="0" borderId="1" xfId="0" applyNumberFormat="1" applyFont="1" applyFill="1" applyBorder="1" applyAlignment="1">
      <alignment horizontal="right" vertical="top" indent="1" shrinkToFit="1"/>
    </xf>
    <xf numFmtId="4" fontId="2" fillId="0" borderId="1" xfId="0" applyNumberFormat="1" applyFont="1" applyFill="1" applyBorder="1" applyAlignment="1">
      <alignment horizontal="right" vertical="top" shrinkToFit="1"/>
    </xf>
    <xf numFmtId="2" fontId="2" fillId="0" borderId="0" xfId="0" applyNumberFormat="1" applyFont="1" applyFill="1" applyBorder="1" applyAlignment="1">
      <alignment horizontal="right" vertical="top" shrinkToFi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2"/>
    </xf>
    <xf numFmtId="2" fontId="2" fillId="0" borderId="5" xfId="0" applyNumberFormat="1" applyFont="1" applyFill="1" applyBorder="1" applyAlignment="1">
      <alignment horizontal="right" vertical="top" indent="1" shrinkToFit="1"/>
    </xf>
    <xf numFmtId="2" fontId="2" fillId="0" borderId="5" xfId="0" applyNumberFormat="1" applyFont="1" applyFill="1" applyBorder="1" applyAlignment="1">
      <alignment horizontal="right" vertical="top" indent="2" shrinkToFit="1"/>
    </xf>
    <xf numFmtId="4" fontId="2" fillId="0" borderId="5" xfId="0" applyNumberFormat="1" applyFont="1" applyFill="1" applyBorder="1" applyAlignment="1">
      <alignment horizontal="right" vertical="top" indent="1" shrinkToFit="1"/>
    </xf>
    <xf numFmtId="4" fontId="2" fillId="0" borderId="5" xfId="0" applyNumberFormat="1" applyFont="1" applyFill="1" applyBorder="1" applyAlignment="1">
      <alignment horizontal="right" vertical="top" shrinkToFit="1"/>
    </xf>
    <xf numFmtId="0" fontId="0" fillId="0" borderId="4" xfId="0" applyFill="1" applyBorder="1" applyAlignment="1">
      <alignment horizontal="left" wrapText="1"/>
    </xf>
    <xf numFmtId="0" fontId="3" fillId="0" borderId="4" xfId="0" applyFont="1" applyFill="1" applyBorder="1" applyAlignment="1">
      <alignment horizontal="right" vertical="top" wrapText="1" indent="1"/>
    </xf>
    <xf numFmtId="0" fontId="3" fillId="0" borderId="4" xfId="0" applyFont="1" applyFill="1" applyBorder="1" applyAlignment="1">
      <alignment horizontal="right" vertical="top" wrapText="1" indent="2"/>
    </xf>
    <xf numFmtId="0" fontId="3" fillId="0" borderId="4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right" vertical="top" shrinkToFit="1"/>
    </xf>
    <xf numFmtId="2" fontId="2" fillId="0" borderId="1" xfId="0" applyNumberFormat="1" applyFont="1" applyFill="1" applyBorder="1" applyAlignment="1">
      <alignment horizontal="right" vertical="top" shrinkToFi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 vertical="top" wrapText="1" indent="7"/>
    </xf>
    <xf numFmtId="0" fontId="1" fillId="0" borderId="5" xfId="0" applyFont="1" applyFill="1" applyBorder="1" applyAlignment="1">
      <alignment horizontal="left" vertical="top" wrapText="1" indent="1"/>
    </xf>
    <xf numFmtId="0" fontId="0" fillId="0" borderId="5" xfId="0" applyFill="1" applyBorder="1" applyAlignment="1">
      <alignment horizontal="left" wrapText="1"/>
    </xf>
    <xf numFmtId="0" fontId="1" fillId="0" borderId="0" xfId="0" applyFont="1" applyFill="1" applyBorder="1" applyAlignment="1">
      <alignment horizontal="right" vertical="top" wrapText="1" indent="1"/>
    </xf>
    <xf numFmtId="0" fontId="5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2" fontId="2" fillId="0" borderId="6" xfId="0" applyNumberFormat="1" applyFont="1" applyFill="1" applyBorder="1" applyAlignment="1">
      <alignment horizontal="right" vertical="top" indent="1" shrinkToFit="1"/>
    </xf>
    <xf numFmtId="2" fontId="2" fillId="0" borderId="6" xfId="0" applyNumberFormat="1" applyFont="1" applyFill="1" applyBorder="1" applyAlignment="1">
      <alignment horizontal="right" vertical="top" indent="2" shrinkToFit="1"/>
    </xf>
    <xf numFmtId="2" fontId="2" fillId="0" borderId="6" xfId="0" applyNumberFormat="1" applyFont="1" applyFill="1" applyBorder="1" applyAlignment="1">
      <alignment horizontal="right" vertical="top" shrinkToFit="1"/>
    </xf>
    <xf numFmtId="4" fontId="2" fillId="2" borderId="2" xfId="0" applyNumberFormat="1" applyFont="1" applyFill="1" applyBorder="1" applyAlignment="1">
      <alignment horizontal="right" vertical="top" shrinkToFit="1"/>
    </xf>
    <xf numFmtId="0" fontId="1" fillId="0" borderId="0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indent="1" shrinkToFi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139303</xdr:rowOff>
    </xdr:from>
    <xdr:to>
      <xdr:col>36</xdr:col>
      <xdr:colOff>393700</xdr:colOff>
      <xdr:row>38</xdr:row>
      <xdr:rowOff>634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2166600" cy="0"/>
        </a:xfrm>
        <a:custGeom>
          <a:avLst/>
          <a:gdLst/>
          <a:ahLst/>
          <a:cxnLst/>
          <a:rect l="0" t="0" r="0" b="0"/>
          <a:pathLst>
            <a:path w="12166600">
              <a:moveTo>
                <a:pt x="597154" y="0"/>
              </a:moveTo>
              <a:lnTo>
                <a:pt x="0" y="0"/>
              </a:lnTo>
            </a:path>
            <a:path w="12166600">
              <a:moveTo>
                <a:pt x="2537841" y="0"/>
              </a:moveTo>
              <a:lnTo>
                <a:pt x="597154" y="0"/>
              </a:lnTo>
            </a:path>
            <a:path w="12166600">
              <a:moveTo>
                <a:pt x="3209544" y="0"/>
              </a:moveTo>
              <a:lnTo>
                <a:pt x="2537841" y="0"/>
              </a:lnTo>
            </a:path>
            <a:path w="12166600">
              <a:moveTo>
                <a:pt x="3284220" y="0"/>
              </a:moveTo>
              <a:lnTo>
                <a:pt x="3209544" y="0"/>
              </a:lnTo>
            </a:path>
            <a:path w="12166600">
              <a:moveTo>
                <a:pt x="3956050" y="0"/>
              </a:moveTo>
              <a:lnTo>
                <a:pt x="3284220" y="0"/>
              </a:lnTo>
            </a:path>
            <a:path w="12166600">
              <a:moveTo>
                <a:pt x="4030599" y="0"/>
              </a:moveTo>
              <a:lnTo>
                <a:pt x="3956050" y="0"/>
              </a:lnTo>
            </a:path>
            <a:path w="12166600">
              <a:moveTo>
                <a:pt x="4702429" y="0"/>
              </a:moveTo>
              <a:lnTo>
                <a:pt x="4030599" y="0"/>
              </a:lnTo>
            </a:path>
            <a:path w="12166600">
              <a:moveTo>
                <a:pt x="4777105" y="0"/>
              </a:moveTo>
              <a:lnTo>
                <a:pt x="4702429" y="0"/>
              </a:lnTo>
            </a:path>
            <a:path w="12166600">
              <a:moveTo>
                <a:pt x="5448808" y="0"/>
              </a:moveTo>
              <a:lnTo>
                <a:pt x="4777105" y="0"/>
              </a:lnTo>
            </a:path>
            <a:path w="12166600">
              <a:moveTo>
                <a:pt x="5523484" y="0"/>
              </a:moveTo>
              <a:lnTo>
                <a:pt x="5448808" y="0"/>
              </a:lnTo>
            </a:path>
            <a:path w="12166600">
              <a:moveTo>
                <a:pt x="6195314" y="0"/>
              </a:moveTo>
              <a:lnTo>
                <a:pt x="5523484" y="0"/>
              </a:lnTo>
            </a:path>
            <a:path w="12166600">
              <a:moveTo>
                <a:pt x="6269863" y="0"/>
              </a:moveTo>
              <a:lnTo>
                <a:pt x="6195314" y="0"/>
              </a:lnTo>
            </a:path>
            <a:path w="12166600">
              <a:moveTo>
                <a:pt x="6941693" y="0"/>
              </a:moveTo>
              <a:lnTo>
                <a:pt x="6269863" y="0"/>
              </a:lnTo>
            </a:path>
            <a:path w="12166600">
              <a:moveTo>
                <a:pt x="7016369" y="0"/>
              </a:moveTo>
              <a:lnTo>
                <a:pt x="6941693" y="0"/>
              </a:lnTo>
            </a:path>
            <a:path w="12166600">
              <a:moveTo>
                <a:pt x="7688072" y="0"/>
              </a:moveTo>
              <a:lnTo>
                <a:pt x="7016369" y="0"/>
              </a:lnTo>
            </a:path>
            <a:path w="12166600">
              <a:moveTo>
                <a:pt x="7762748" y="0"/>
              </a:moveTo>
              <a:lnTo>
                <a:pt x="7688072" y="0"/>
              </a:lnTo>
            </a:path>
            <a:path w="12166600">
              <a:moveTo>
                <a:pt x="8434578" y="0"/>
              </a:moveTo>
              <a:lnTo>
                <a:pt x="7762748" y="0"/>
              </a:lnTo>
            </a:path>
            <a:path w="12166600">
              <a:moveTo>
                <a:pt x="8509127" y="0"/>
              </a:moveTo>
              <a:lnTo>
                <a:pt x="8434578" y="0"/>
              </a:lnTo>
            </a:path>
            <a:path w="12166600">
              <a:moveTo>
                <a:pt x="9180957" y="0"/>
              </a:moveTo>
              <a:lnTo>
                <a:pt x="8509127" y="0"/>
              </a:lnTo>
            </a:path>
            <a:path w="12166600">
              <a:moveTo>
                <a:pt x="9255633" y="0"/>
              </a:moveTo>
              <a:lnTo>
                <a:pt x="9180957" y="0"/>
              </a:lnTo>
            </a:path>
            <a:path w="12166600">
              <a:moveTo>
                <a:pt x="9927336" y="0"/>
              </a:moveTo>
              <a:lnTo>
                <a:pt x="9255633" y="0"/>
              </a:lnTo>
            </a:path>
            <a:path w="12166600">
              <a:moveTo>
                <a:pt x="10002012" y="0"/>
              </a:moveTo>
              <a:lnTo>
                <a:pt x="9927336" y="0"/>
              </a:lnTo>
            </a:path>
            <a:path w="12166600">
              <a:moveTo>
                <a:pt x="10673715" y="0"/>
              </a:moveTo>
              <a:lnTo>
                <a:pt x="10002012" y="0"/>
              </a:lnTo>
            </a:path>
            <a:path w="12166600">
              <a:moveTo>
                <a:pt x="10748391" y="0"/>
              </a:moveTo>
              <a:lnTo>
                <a:pt x="10673715" y="0"/>
              </a:lnTo>
            </a:path>
            <a:path w="12166600">
              <a:moveTo>
                <a:pt x="11420221" y="0"/>
              </a:moveTo>
              <a:lnTo>
                <a:pt x="10748391" y="0"/>
              </a:lnTo>
            </a:path>
            <a:path w="12166600">
              <a:moveTo>
                <a:pt x="11494770" y="0"/>
              </a:moveTo>
              <a:lnTo>
                <a:pt x="11420221" y="0"/>
              </a:lnTo>
            </a:path>
            <a:path w="12166600">
              <a:moveTo>
                <a:pt x="12166600" y="0"/>
              </a:moveTo>
              <a:lnTo>
                <a:pt x="11494770" y="0"/>
              </a:lnTo>
            </a:path>
          </a:pathLst>
        </a:custGeom>
        <a:ln w="12700">
          <a:solidFill>
            <a:srgbClr val="CCCCCC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9"/>
  <sheetViews>
    <sheetView tabSelected="1" workbookViewId="0">
      <pane xSplit="4" ySplit="1" topLeftCell="N23" activePane="bottomRight" state="frozen"/>
      <selection pane="topRight" activeCell="E1" sqref="E1"/>
      <selection pane="bottomLeft" activeCell="A2" sqref="A2"/>
      <selection pane="bottomRight" activeCell="AG15" sqref="AG15"/>
    </sheetView>
  </sheetViews>
  <sheetFormatPr defaultColWidth="9" defaultRowHeight="13.2" x14ac:dyDescent="0.25"/>
  <cols>
    <col min="1" max="1" width="9.44140625" customWidth="1"/>
    <col min="2" max="2" width="1.21875" customWidth="1"/>
    <col min="3" max="3" width="34.77734375" customWidth="1"/>
    <col min="4" max="4" width="1.21875" customWidth="1"/>
    <col min="5" max="5" width="14" hidden="1" customWidth="1"/>
    <col min="6" max="6" width="1.21875" hidden="1" customWidth="1"/>
    <col min="7" max="7" width="12.5546875" hidden="1" customWidth="1"/>
    <col min="8" max="8" width="1.21875" hidden="1" customWidth="1"/>
    <col min="9" max="9" width="11.5546875" hidden="1" customWidth="1"/>
    <col min="10" max="10" width="1.21875" hidden="1" customWidth="1"/>
    <col min="11" max="11" width="12.5546875" hidden="1" customWidth="1"/>
    <col min="12" max="12" width="1.21875" hidden="1" customWidth="1"/>
    <col min="13" max="13" width="11.5546875" hidden="1" customWidth="1"/>
    <col min="14" max="14" width="1.21875" customWidth="1"/>
    <col min="15" max="15" width="12.5546875" customWidth="1"/>
    <col min="16" max="16" width="1.21875" customWidth="1"/>
    <col min="17" max="17" width="12.5546875" customWidth="1"/>
    <col min="18" max="18" width="1.21875" customWidth="1"/>
    <col min="19" max="19" width="11.5546875" customWidth="1"/>
    <col min="20" max="20" width="1.21875" customWidth="1"/>
    <col min="21" max="21" width="12.5546875" customWidth="1"/>
    <col min="22" max="22" width="1.21875" customWidth="1"/>
    <col min="23" max="23" width="12.5546875" customWidth="1"/>
    <col min="24" max="24" width="1.21875" customWidth="1"/>
    <col min="25" max="25" width="12.5546875" customWidth="1"/>
    <col min="26" max="26" width="1.21875" customWidth="1"/>
    <col min="27" max="27" width="11.5546875" customWidth="1"/>
    <col min="28" max="28" width="2.77734375" customWidth="1"/>
    <col min="29" max="29" width="11.5546875" customWidth="1"/>
    <col min="30" max="30" width="1.21875" customWidth="1"/>
    <col min="31" max="31" width="2.21875" customWidth="1"/>
    <col min="32" max="32" width="12.44140625" bestFit="1" customWidth="1"/>
    <col min="33" max="33" width="14.44140625" bestFit="1" customWidth="1"/>
    <col min="34" max="34" width="11.5546875" customWidth="1"/>
  </cols>
  <sheetData>
    <row r="1" spans="1:33" ht="22.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3" ht="22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 t="s">
        <v>368</v>
      </c>
      <c r="P2" s="1"/>
      <c r="Q2" s="1" t="s">
        <v>367</v>
      </c>
      <c r="R2" s="1"/>
      <c r="S2" s="1" t="s">
        <v>366</v>
      </c>
      <c r="T2" s="1"/>
      <c r="U2" s="1" t="s">
        <v>365</v>
      </c>
      <c r="V2" s="1"/>
      <c r="W2" s="1" t="s">
        <v>364</v>
      </c>
      <c r="X2" s="1"/>
      <c r="Y2" s="1" t="s">
        <v>363</v>
      </c>
      <c r="Z2" s="1"/>
      <c r="AA2" s="1" t="s">
        <v>362</v>
      </c>
      <c r="AB2" s="1"/>
      <c r="AC2" s="1" t="s">
        <v>361</v>
      </c>
      <c r="AD2" s="1"/>
      <c r="AE2" s="1"/>
    </row>
    <row r="3" spans="1:33" ht="11.25" customHeight="1" x14ac:dyDescent="0.25">
      <c r="A3" s="2" t="s">
        <v>0</v>
      </c>
      <c r="B3" s="13" t="s">
        <v>1</v>
      </c>
      <c r="C3" s="13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33" ht="12" customHeight="1" x14ac:dyDescent="0.25">
      <c r="A4" s="2" t="s">
        <v>2</v>
      </c>
      <c r="B4" s="8" t="s">
        <v>3</v>
      </c>
      <c r="C4" s="8"/>
      <c r="D4" s="20">
        <v>0</v>
      </c>
      <c r="E4" s="20"/>
      <c r="F4" s="21">
        <v>0</v>
      </c>
      <c r="G4" s="21"/>
      <c r="H4" s="20">
        <v>0</v>
      </c>
      <c r="I4" s="20"/>
      <c r="J4" s="20">
        <v>0</v>
      </c>
      <c r="K4" s="20"/>
      <c r="L4" s="20">
        <v>0</v>
      </c>
      <c r="M4" s="20"/>
      <c r="N4" s="22">
        <v>113089</v>
      </c>
      <c r="O4" s="22"/>
      <c r="P4" s="22">
        <v>113089</v>
      </c>
      <c r="Q4" s="22"/>
      <c r="R4" s="22">
        <v>113089</v>
      </c>
      <c r="S4" s="22"/>
      <c r="T4" s="22">
        <v>113089</v>
      </c>
      <c r="U4" s="22"/>
      <c r="V4" s="22">
        <v>139725</v>
      </c>
      <c r="W4" s="22"/>
      <c r="X4" s="22">
        <v>131205</v>
      </c>
      <c r="Y4" s="22"/>
      <c r="Z4" s="22">
        <v>125560</v>
      </c>
      <c r="AA4" s="22"/>
      <c r="AB4" s="40">
        <v>848846</v>
      </c>
      <c r="AC4" s="40"/>
    </row>
    <row r="5" spans="1:33" ht="12" customHeight="1" x14ac:dyDescent="0.25">
      <c r="A5" s="2" t="s">
        <v>4</v>
      </c>
      <c r="B5" s="8" t="s">
        <v>5</v>
      </c>
      <c r="C5" s="8"/>
      <c r="D5" s="20">
        <v>0</v>
      </c>
      <c r="E5" s="20"/>
      <c r="F5" s="21">
        <v>0</v>
      </c>
      <c r="G5" s="21"/>
      <c r="H5" s="20">
        <v>0</v>
      </c>
      <c r="I5" s="20"/>
      <c r="J5" s="20">
        <v>0</v>
      </c>
      <c r="K5" s="20"/>
      <c r="L5" s="20">
        <v>0</v>
      </c>
      <c r="M5" s="20"/>
      <c r="N5" s="22">
        <v>8318.42</v>
      </c>
      <c r="O5" s="22"/>
      <c r="P5" s="22">
        <v>5529.05</v>
      </c>
      <c r="Q5" s="22"/>
      <c r="R5" s="22">
        <v>5231.04</v>
      </c>
      <c r="S5" s="22"/>
      <c r="T5" s="22">
        <v>5167.41</v>
      </c>
      <c r="U5" s="22"/>
      <c r="V5" s="22">
        <v>-20847.09</v>
      </c>
      <c r="W5" s="22"/>
      <c r="X5" s="22">
        <v>2626.33</v>
      </c>
      <c r="Y5" s="22"/>
      <c r="Z5" s="22">
        <v>-6275.4</v>
      </c>
      <c r="AA5" s="22"/>
      <c r="AB5" s="28">
        <v>-250.24</v>
      </c>
      <c r="AC5" s="28"/>
    </row>
    <row r="6" spans="1:33" ht="11.25" customHeight="1" x14ac:dyDescent="0.25">
      <c r="A6" s="2" t="s">
        <v>6</v>
      </c>
      <c r="B6" s="19" t="s">
        <v>7</v>
      </c>
      <c r="C6" s="19"/>
      <c r="D6" s="24">
        <v>0</v>
      </c>
      <c r="E6" s="24"/>
      <c r="F6" s="25">
        <v>0</v>
      </c>
      <c r="G6" s="25"/>
      <c r="H6" s="24">
        <v>0</v>
      </c>
      <c r="I6" s="24"/>
      <c r="J6" s="24">
        <v>0</v>
      </c>
      <c r="K6" s="24"/>
      <c r="L6" s="24">
        <v>0</v>
      </c>
      <c r="M6" s="24"/>
      <c r="N6" s="24">
        <v>0</v>
      </c>
      <c r="O6" s="24"/>
      <c r="P6" s="24">
        <v>0</v>
      </c>
      <c r="Q6" s="24"/>
      <c r="R6" s="59">
        <v>21717.88</v>
      </c>
      <c r="S6" s="59"/>
      <c r="T6" s="24">
        <v>-235.5</v>
      </c>
      <c r="U6" s="24"/>
      <c r="V6" s="24">
        <v>0</v>
      </c>
      <c r="W6" s="24"/>
      <c r="X6" s="24">
        <v>0</v>
      </c>
      <c r="Y6" s="24"/>
      <c r="Z6" s="24">
        <v>0</v>
      </c>
      <c r="AA6" s="24"/>
      <c r="AB6" s="27">
        <v>21482.38</v>
      </c>
      <c r="AC6" s="27"/>
      <c r="AF6" t="s">
        <v>376</v>
      </c>
    </row>
    <row r="7" spans="1:33" ht="18.75" customHeight="1" x14ac:dyDescent="0.25">
      <c r="A7" s="2" t="s">
        <v>8</v>
      </c>
      <c r="B7" s="14" t="s">
        <v>9</v>
      </c>
      <c r="C7" s="14"/>
      <c r="D7" s="9">
        <v>0</v>
      </c>
      <c r="E7" s="9"/>
      <c r="F7" s="10">
        <v>0</v>
      </c>
      <c r="G7" s="10"/>
      <c r="H7" s="9">
        <v>0</v>
      </c>
      <c r="I7" s="9"/>
      <c r="J7" s="9">
        <v>0</v>
      </c>
      <c r="K7" s="9"/>
      <c r="L7" s="9">
        <v>0</v>
      </c>
      <c r="M7" s="9"/>
      <c r="N7" s="11">
        <v>121407.42</v>
      </c>
      <c r="O7" s="11"/>
      <c r="P7" s="11">
        <v>118618.05</v>
      </c>
      <c r="Q7" s="11"/>
      <c r="R7" s="11">
        <v>140037.92000000001</v>
      </c>
      <c r="S7" s="11"/>
      <c r="T7" s="11">
        <v>118020.91</v>
      </c>
      <c r="U7" s="11"/>
      <c r="V7" s="11">
        <v>118877.91</v>
      </c>
      <c r="W7" s="11"/>
      <c r="X7" s="11">
        <v>133831.32999999999</v>
      </c>
      <c r="Y7" s="11"/>
      <c r="Z7" s="11">
        <v>119284.6</v>
      </c>
      <c r="AA7" s="11"/>
      <c r="AB7" s="12">
        <v>870078.14</v>
      </c>
      <c r="AC7" s="12"/>
    </row>
    <row r="8" spans="1:33" ht="18" customHeight="1" x14ac:dyDescent="0.25">
      <c r="A8" s="2" t="s">
        <v>10</v>
      </c>
      <c r="B8" s="13" t="s">
        <v>11</v>
      </c>
      <c r="C8" s="13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33" ht="12" customHeight="1" x14ac:dyDescent="0.25">
      <c r="A9" s="2" t="s">
        <v>12</v>
      </c>
      <c r="B9" s="8" t="s">
        <v>13</v>
      </c>
      <c r="C9" s="8"/>
      <c r="D9" s="20">
        <v>0</v>
      </c>
      <c r="E9" s="20"/>
      <c r="F9" s="21">
        <v>0</v>
      </c>
      <c r="G9" s="21"/>
      <c r="H9" s="20">
        <v>0</v>
      </c>
      <c r="I9" s="20"/>
      <c r="J9" s="20">
        <v>0</v>
      </c>
      <c r="K9" s="20"/>
      <c r="L9" s="20">
        <v>0</v>
      </c>
      <c r="M9" s="20"/>
      <c r="N9" s="20">
        <v>-800</v>
      </c>
      <c r="O9" s="20"/>
      <c r="P9" s="20">
        <v>0</v>
      </c>
      <c r="Q9" s="20"/>
      <c r="R9" s="20">
        <v>0</v>
      </c>
      <c r="S9" s="20"/>
      <c r="T9" s="20">
        <v>0</v>
      </c>
      <c r="U9" s="20"/>
      <c r="V9" s="20">
        <v>0</v>
      </c>
      <c r="W9" s="20"/>
      <c r="X9" s="20">
        <v>-385</v>
      </c>
      <c r="Y9" s="20"/>
      <c r="Z9" s="20">
        <v>-300</v>
      </c>
      <c r="AA9" s="20"/>
      <c r="AB9" s="40">
        <v>-1485</v>
      </c>
      <c r="AC9" s="40"/>
    </row>
    <row r="10" spans="1:33" ht="12" customHeight="1" x14ac:dyDescent="0.25">
      <c r="A10" s="2" t="s">
        <v>14</v>
      </c>
      <c r="B10" s="8" t="s">
        <v>15</v>
      </c>
      <c r="C10" s="8"/>
      <c r="D10" s="20">
        <v>0</v>
      </c>
      <c r="E10" s="20"/>
      <c r="F10" s="21">
        <v>0</v>
      </c>
      <c r="G10" s="21"/>
      <c r="H10" s="20">
        <v>0</v>
      </c>
      <c r="I10" s="20"/>
      <c r="J10" s="20">
        <v>0</v>
      </c>
      <c r="K10" s="20"/>
      <c r="L10" s="20">
        <v>0</v>
      </c>
      <c r="M10" s="20"/>
      <c r="N10" s="22">
        <v>-3934.81</v>
      </c>
      <c r="O10" s="22"/>
      <c r="P10" s="22">
        <v>-1939.89</v>
      </c>
      <c r="Q10" s="22"/>
      <c r="R10" s="20">
        <v>-544.52</v>
      </c>
      <c r="S10" s="20"/>
      <c r="T10" s="22">
        <v>-1219.3699999999999</v>
      </c>
      <c r="U10" s="22"/>
      <c r="V10" s="22">
        <v>-1732.08</v>
      </c>
      <c r="W10" s="22"/>
      <c r="X10" s="22">
        <v>-3821.91</v>
      </c>
      <c r="Y10" s="22"/>
      <c r="Z10" s="22">
        <v>-5022.26</v>
      </c>
      <c r="AA10" s="22"/>
      <c r="AB10" s="40">
        <v>-18214.84</v>
      </c>
      <c r="AC10" s="40"/>
    </row>
    <row r="11" spans="1:33" ht="12" customHeight="1" x14ac:dyDescent="0.25">
      <c r="A11" s="2" t="s">
        <v>16</v>
      </c>
      <c r="B11" s="8" t="s">
        <v>17</v>
      </c>
      <c r="C11" s="8"/>
      <c r="D11" s="20">
        <v>0</v>
      </c>
      <c r="E11" s="20"/>
      <c r="F11" s="21">
        <v>0</v>
      </c>
      <c r="G11" s="21"/>
      <c r="H11" s="20">
        <v>0</v>
      </c>
      <c r="I11" s="20"/>
      <c r="J11" s="20">
        <v>0</v>
      </c>
      <c r="K11" s="20"/>
      <c r="L11" s="20">
        <v>0</v>
      </c>
      <c r="M11" s="20"/>
      <c r="N11" s="20">
        <v>-216.6</v>
      </c>
      <c r="O11" s="20"/>
      <c r="P11" s="20">
        <v>-216.6</v>
      </c>
      <c r="Q11" s="20"/>
      <c r="R11" s="20">
        <v>-216.6</v>
      </c>
      <c r="S11" s="20"/>
      <c r="T11" s="20">
        <v>-216.6</v>
      </c>
      <c r="U11" s="20"/>
      <c r="V11" s="20">
        <v>-366.31</v>
      </c>
      <c r="W11" s="20"/>
      <c r="X11" s="20">
        <v>-437.6</v>
      </c>
      <c r="Y11" s="20"/>
      <c r="Z11" s="20">
        <v>-221</v>
      </c>
      <c r="AA11" s="20"/>
      <c r="AB11" s="40">
        <v>-1891.31</v>
      </c>
      <c r="AC11" s="40"/>
    </row>
    <row r="12" spans="1:33" ht="12" customHeight="1" x14ac:dyDescent="0.25">
      <c r="A12" s="2" t="s">
        <v>18</v>
      </c>
      <c r="B12" s="8" t="s">
        <v>19</v>
      </c>
      <c r="C12" s="8"/>
      <c r="D12" s="20">
        <v>0</v>
      </c>
      <c r="E12" s="20"/>
      <c r="F12" s="21">
        <v>0</v>
      </c>
      <c r="G12" s="21"/>
      <c r="H12" s="20">
        <v>0</v>
      </c>
      <c r="I12" s="20"/>
      <c r="J12" s="20">
        <v>0</v>
      </c>
      <c r="K12" s="20"/>
      <c r="L12" s="20">
        <v>0</v>
      </c>
      <c r="M12" s="20"/>
      <c r="N12" s="22">
        <v>-1020</v>
      </c>
      <c r="O12" s="22"/>
      <c r="P12" s="22">
        <v>-1020</v>
      </c>
      <c r="Q12" s="22"/>
      <c r="R12" s="22">
        <v>-1020</v>
      </c>
      <c r="S12" s="22"/>
      <c r="T12" s="22">
        <v>-1020</v>
      </c>
      <c r="U12" s="22"/>
      <c r="V12" s="22">
        <v>-1310</v>
      </c>
      <c r="W12" s="22"/>
      <c r="X12" s="22">
        <v>-1250</v>
      </c>
      <c r="Y12" s="22"/>
      <c r="Z12" s="22">
        <v>-1185</v>
      </c>
      <c r="AA12" s="22"/>
      <c r="AB12" s="40">
        <v>-7825</v>
      </c>
      <c r="AC12" s="40"/>
    </row>
    <row r="13" spans="1:33" ht="11.25" customHeight="1" x14ac:dyDescent="0.25">
      <c r="A13" s="2" t="s">
        <v>20</v>
      </c>
      <c r="B13" s="8" t="s">
        <v>21</v>
      </c>
      <c r="C13" s="8"/>
      <c r="D13" s="24">
        <v>0</v>
      </c>
      <c r="E13" s="24"/>
      <c r="F13" s="25">
        <v>0</v>
      </c>
      <c r="G13" s="25"/>
      <c r="H13" s="24">
        <v>0</v>
      </c>
      <c r="I13" s="24"/>
      <c r="J13" s="24">
        <v>0</v>
      </c>
      <c r="K13" s="24"/>
      <c r="L13" s="24">
        <v>0</v>
      </c>
      <c r="M13" s="24"/>
      <c r="N13" s="26">
        <v>-1622.9</v>
      </c>
      <c r="O13" s="26"/>
      <c r="P13" s="26">
        <v>-1714.96</v>
      </c>
      <c r="Q13" s="26"/>
      <c r="R13" s="26">
        <v>-2532.06</v>
      </c>
      <c r="S13" s="26"/>
      <c r="T13" s="26">
        <v>-2452.09</v>
      </c>
      <c r="U13" s="26"/>
      <c r="V13" s="26">
        <v>1099.17</v>
      </c>
      <c r="W13" s="26"/>
      <c r="X13" s="26">
        <v>-16798.400000000001</v>
      </c>
      <c r="Y13" s="26"/>
      <c r="Z13" s="24">
        <v>-97.29</v>
      </c>
      <c r="AA13" s="24"/>
      <c r="AB13" s="27">
        <v>-24118.53</v>
      </c>
      <c r="AC13" s="27"/>
    </row>
    <row r="14" spans="1:33" ht="12" customHeight="1" x14ac:dyDescent="0.25">
      <c r="A14" s="2" t="s">
        <v>22</v>
      </c>
      <c r="B14" s="51" t="s">
        <v>23</v>
      </c>
      <c r="C14" s="51"/>
      <c r="D14" s="15">
        <v>0</v>
      </c>
      <c r="E14" s="15"/>
      <c r="F14" s="16">
        <v>0</v>
      </c>
      <c r="G14" s="16"/>
      <c r="H14" s="15">
        <v>0</v>
      </c>
      <c r="I14" s="15"/>
      <c r="J14" s="15">
        <v>0</v>
      </c>
      <c r="K14" s="15"/>
      <c r="L14" s="15">
        <v>0</v>
      </c>
      <c r="M14" s="15"/>
      <c r="N14" s="17">
        <v>-7594.31</v>
      </c>
      <c r="O14" s="17"/>
      <c r="P14" s="17">
        <v>-4891.45</v>
      </c>
      <c r="Q14" s="17"/>
      <c r="R14" s="17">
        <v>-4313.18</v>
      </c>
      <c r="S14" s="17"/>
      <c r="T14" s="17">
        <v>-4908.0600000000004</v>
      </c>
      <c r="U14" s="17"/>
      <c r="V14" s="17">
        <v>-2309.2199999999998</v>
      </c>
      <c r="W14" s="17"/>
      <c r="X14" s="17">
        <v>-22692.91</v>
      </c>
      <c r="Y14" s="17"/>
      <c r="Z14" s="17">
        <v>-6825.55</v>
      </c>
      <c r="AA14" s="17"/>
      <c r="AB14" s="18">
        <v>-53534.68</v>
      </c>
      <c r="AC14" s="18"/>
    </row>
    <row r="15" spans="1:33" ht="18.75" customHeight="1" x14ac:dyDescent="0.25">
      <c r="A15" s="2" t="s">
        <v>24</v>
      </c>
      <c r="B15" s="8" t="s">
        <v>25</v>
      </c>
      <c r="C15" s="8"/>
      <c r="D15" s="9">
        <v>0</v>
      </c>
      <c r="E15" s="9"/>
      <c r="F15" s="10">
        <v>0</v>
      </c>
      <c r="G15" s="10"/>
      <c r="H15" s="9">
        <v>0</v>
      </c>
      <c r="I15" s="9"/>
      <c r="J15" s="9">
        <v>0</v>
      </c>
      <c r="K15" s="9"/>
      <c r="L15" s="9">
        <v>0</v>
      </c>
      <c r="M15" s="9"/>
      <c r="N15" s="11">
        <v>113813.11</v>
      </c>
      <c r="O15" s="11"/>
      <c r="P15" s="11">
        <v>113726.6</v>
      </c>
      <c r="Q15" s="11"/>
      <c r="R15" s="11">
        <f>135724.74-R6</f>
        <v>114006.85999999999</v>
      </c>
      <c r="S15" s="11"/>
      <c r="T15" s="11">
        <v>113112.85</v>
      </c>
      <c r="U15" s="11"/>
      <c r="V15" s="11">
        <v>116568.69</v>
      </c>
      <c r="W15" s="11"/>
      <c r="X15" s="11">
        <v>111138.42</v>
      </c>
      <c r="Y15" s="11"/>
      <c r="Z15" s="11">
        <v>112459.05</v>
      </c>
      <c r="AA15" s="11"/>
      <c r="AB15" s="12">
        <f>816543.46-R6</f>
        <v>794825.58</v>
      </c>
      <c r="AC15" s="12"/>
      <c r="AG15" s="3">
        <f>AB15/AB4</f>
        <v>0.93636016427007951</v>
      </c>
    </row>
    <row r="16" spans="1:33" ht="18" customHeight="1" x14ac:dyDescent="0.25">
      <c r="A16" s="2" t="s">
        <v>26</v>
      </c>
      <c r="B16" s="13" t="s">
        <v>27</v>
      </c>
      <c r="C16" s="13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1:32" ht="11.25" customHeight="1" x14ac:dyDescent="0.25">
      <c r="A17" s="2" t="s">
        <v>28</v>
      </c>
      <c r="B17" s="19" t="s">
        <v>29</v>
      </c>
      <c r="C17" s="19"/>
      <c r="D17" s="24">
        <v>0</v>
      </c>
      <c r="E17" s="24"/>
      <c r="F17" s="25">
        <v>0</v>
      </c>
      <c r="G17" s="25"/>
      <c r="H17" s="24">
        <v>0</v>
      </c>
      <c r="I17" s="24"/>
      <c r="J17" s="24">
        <v>0</v>
      </c>
      <c r="K17" s="24"/>
      <c r="L17" s="24">
        <v>0</v>
      </c>
      <c r="M17" s="24"/>
      <c r="N17" s="26">
        <v>2868.76</v>
      </c>
      <c r="O17" s="26"/>
      <c r="P17" s="26">
        <v>2868.76</v>
      </c>
      <c r="Q17" s="26"/>
      <c r="R17" s="26">
        <v>2868.76</v>
      </c>
      <c r="S17" s="26"/>
      <c r="T17" s="26">
        <v>2868.76</v>
      </c>
      <c r="U17" s="26"/>
      <c r="V17" s="26">
        <v>2868.76</v>
      </c>
      <c r="W17" s="26"/>
      <c r="X17" s="26">
        <v>2922.21</v>
      </c>
      <c r="Y17" s="26"/>
      <c r="Z17" s="26">
        <v>2922.21</v>
      </c>
      <c r="AA17" s="26"/>
      <c r="AB17" s="42">
        <v>20188.22</v>
      </c>
      <c r="AC17" s="42"/>
      <c r="AF17" t="s">
        <v>372</v>
      </c>
    </row>
    <row r="18" spans="1:32" ht="12" customHeight="1" x14ac:dyDescent="0.25">
      <c r="A18" s="2" t="s">
        <v>30</v>
      </c>
      <c r="B18" s="58" t="s">
        <v>31</v>
      </c>
      <c r="C18" s="58"/>
      <c r="D18" s="15">
        <v>0</v>
      </c>
      <c r="E18" s="15"/>
      <c r="F18" s="16">
        <v>0</v>
      </c>
      <c r="G18" s="16"/>
      <c r="H18" s="15">
        <v>0</v>
      </c>
      <c r="I18" s="15"/>
      <c r="J18" s="15">
        <v>0</v>
      </c>
      <c r="K18" s="15"/>
      <c r="L18" s="15">
        <v>0</v>
      </c>
      <c r="M18" s="15"/>
      <c r="N18" s="17">
        <v>2868.76</v>
      </c>
      <c r="O18" s="17"/>
      <c r="P18" s="17">
        <v>2868.76</v>
      </c>
      <c r="Q18" s="17"/>
      <c r="R18" s="17">
        <v>2868.76</v>
      </c>
      <c r="S18" s="17"/>
      <c r="T18" s="17">
        <v>2868.76</v>
      </c>
      <c r="U18" s="17"/>
      <c r="V18" s="17">
        <v>2868.76</v>
      </c>
      <c r="W18" s="17"/>
      <c r="X18" s="17">
        <v>2922.21</v>
      </c>
      <c r="Y18" s="17"/>
      <c r="Z18" s="17">
        <v>2922.21</v>
      </c>
      <c r="AA18" s="17"/>
      <c r="AB18" s="18">
        <v>20188.22</v>
      </c>
      <c r="AC18" s="18"/>
    </row>
    <row r="19" spans="1:32" ht="18.75" customHeight="1" x14ac:dyDescent="0.25">
      <c r="A19" s="2" t="s">
        <v>32</v>
      </c>
      <c r="B19" s="8" t="s">
        <v>33</v>
      </c>
      <c r="C19" s="8"/>
      <c r="D19" s="9">
        <v>0</v>
      </c>
      <c r="E19" s="9"/>
      <c r="F19" s="10">
        <v>0</v>
      </c>
      <c r="G19" s="10"/>
      <c r="H19" s="9">
        <v>0</v>
      </c>
      <c r="I19" s="9"/>
      <c r="J19" s="9">
        <v>0</v>
      </c>
      <c r="K19" s="9"/>
      <c r="L19" s="9">
        <v>0</v>
      </c>
      <c r="M19" s="9"/>
      <c r="N19" s="11">
        <v>2868.76</v>
      </c>
      <c r="O19" s="11"/>
      <c r="P19" s="11">
        <v>2868.76</v>
      </c>
      <c r="Q19" s="11"/>
      <c r="R19" s="11">
        <v>2868.76</v>
      </c>
      <c r="S19" s="11"/>
      <c r="T19" s="11">
        <v>2868.76</v>
      </c>
      <c r="U19" s="11"/>
      <c r="V19" s="11">
        <v>2868.76</v>
      </c>
      <c r="W19" s="11"/>
      <c r="X19" s="11">
        <v>2922.21</v>
      </c>
      <c r="Y19" s="11"/>
      <c r="Z19" s="11">
        <v>2922.21</v>
      </c>
      <c r="AA19" s="11"/>
      <c r="AB19" s="12">
        <v>20188.22</v>
      </c>
      <c r="AC19" s="12"/>
      <c r="AF19" s="6">
        <f>(AB19/7)*12</f>
        <v>34608.377142857149</v>
      </c>
    </row>
    <row r="20" spans="1:32" ht="18" customHeight="1" x14ac:dyDescent="0.25">
      <c r="A20" s="2" t="s">
        <v>34</v>
      </c>
      <c r="B20" s="13" t="s">
        <v>35</v>
      </c>
      <c r="C20" s="13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1:32" ht="12" customHeight="1" x14ac:dyDescent="0.25">
      <c r="A21" s="2" t="s">
        <v>36</v>
      </c>
      <c r="B21" s="8" t="s">
        <v>37</v>
      </c>
      <c r="C21" s="8"/>
      <c r="D21" s="20">
        <v>0</v>
      </c>
      <c r="E21" s="20"/>
      <c r="F21" s="21">
        <v>0</v>
      </c>
      <c r="G21" s="21"/>
      <c r="H21" s="20">
        <v>0</v>
      </c>
      <c r="I21" s="20"/>
      <c r="J21" s="20">
        <v>0</v>
      </c>
      <c r="K21" s="20"/>
      <c r="L21" s="20">
        <v>0</v>
      </c>
      <c r="M21" s="20"/>
      <c r="N21" s="20">
        <v>750</v>
      </c>
      <c r="O21" s="20"/>
      <c r="P21" s="20">
        <v>600</v>
      </c>
      <c r="Q21" s="20"/>
      <c r="R21" s="20">
        <v>150</v>
      </c>
      <c r="S21" s="20"/>
      <c r="T21" s="22">
        <v>1035</v>
      </c>
      <c r="U21" s="22"/>
      <c r="V21" s="20">
        <v>930</v>
      </c>
      <c r="W21" s="20"/>
      <c r="X21" s="20">
        <v>150</v>
      </c>
      <c r="Y21" s="20"/>
      <c r="Z21" s="20">
        <v>600</v>
      </c>
      <c r="AA21" s="20"/>
      <c r="AB21" s="40">
        <v>4215</v>
      </c>
      <c r="AC21" s="40"/>
    </row>
    <row r="22" spans="1:32" ht="12" customHeight="1" x14ac:dyDescent="0.25">
      <c r="A22" s="2" t="s">
        <v>38</v>
      </c>
      <c r="B22" s="8" t="s">
        <v>39</v>
      </c>
      <c r="C22" s="8"/>
      <c r="D22" s="20">
        <v>0</v>
      </c>
      <c r="E22" s="20"/>
      <c r="F22" s="21">
        <v>0</v>
      </c>
      <c r="G22" s="21"/>
      <c r="H22" s="20">
        <v>0</v>
      </c>
      <c r="I22" s="20"/>
      <c r="J22" s="20">
        <v>0</v>
      </c>
      <c r="K22" s="20"/>
      <c r="L22" s="20">
        <v>0</v>
      </c>
      <c r="M22" s="20"/>
      <c r="N22" s="20">
        <v>500</v>
      </c>
      <c r="O22" s="20"/>
      <c r="P22" s="20">
        <v>450</v>
      </c>
      <c r="Q22" s="20"/>
      <c r="R22" s="20">
        <v>100</v>
      </c>
      <c r="S22" s="20"/>
      <c r="T22" s="20">
        <v>550</v>
      </c>
      <c r="U22" s="20"/>
      <c r="V22" s="20">
        <v>350</v>
      </c>
      <c r="W22" s="20"/>
      <c r="X22" s="20">
        <v>200</v>
      </c>
      <c r="Y22" s="20"/>
      <c r="Z22" s="20">
        <v>500</v>
      </c>
      <c r="AA22" s="20"/>
      <c r="AB22" s="40">
        <v>2650</v>
      </c>
      <c r="AC22" s="40"/>
    </row>
    <row r="23" spans="1:32" ht="12" customHeight="1" x14ac:dyDescent="0.25">
      <c r="A23" s="2" t="s">
        <v>40</v>
      </c>
      <c r="B23" s="8" t="s">
        <v>41</v>
      </c>
      <c r="C23" s="8"/>
      <c r="D23" s="20">
        <v>0</v>
      </c>
      <c r="E23" s="20"/>
      <c r="F23" s="21">
        <v>0</v>
      </c>
      <c r="G23" s="21"/>
      <c r="H23" s="20">
        <v>0</v>
      </c>
      <c r="I23" s="20"/>
      <c r="J23" s="20">
        <v>0</v>
      </c>
      <c r="K23" s="20"/>
      <c r="L23" s="20">
        <v>0</v>
      </c>
      <c r="M23" s="20"/>
      <c r="N23" s="22">
        <v>1181</v>
      </c>
      <c r="O23" s="22"/>
      <c r="P23" s="20">
        <v>850.82</v>
      </c>
      <c r="Q23" s="20"/>
      <c r="R23" s="20">
        <v>555</v>
      </c>
      <c r="S23" s="20"/>
      <c r="T23" s="22">
        <v>-1754.99</v>
      </c>
      <c r="U23" s="22"/>
      <c r="V23" s="20">
        <v>306.24</v>
      </c>
      <c r="W23" s="20"/>
      <c r="X23" s="20">
        <v>394.29</v>
      </c>
      <c r="Y23" s="20"/>
      <c r="Z23" s="20">
        <v>250</v>
      </c>
      <c r="AA23" s="20"/>
      <c r="AB23" s="40">
        <v>1782.36</v>
      </c>
      <c r="AC23" s="40"/>
    </row>
    <row r="24" spans="1:32" ht="12" customHeight="1" x14ac:dyDescent="0.25">
      <c r="A24" s="2" t="s">
        <v>42</v>
      </c>
      <c r="B24" s="8" t="s">
        <v>43</v>
      </c>
      <c r="C24" s="8"/>
      <c r="D24" s="20">
        <v>0</v>
      </c>
      <c r="E24" s="20"/>
      <c r="F24" s="21">
        <v>0</v>
      </c>
      <c r="G24" s="21"/>
      <c r="H24" s="20">
        <v>0</v>
      </c>
      <c r="I24" s="20"/>
      <c r="J24" s="20">
        <v>0</v>
      </c>
      <c r="K24" s="20"/>
      <c r="L24" s="20">
        <v>0</v>
      </c>
      <c r="M24" s="20"/>
      <c r="N24" s="22">
        <v>1000</v>
      </c>
      <c r="O24" s="22"/>
      <c r="P24" s="22">
        <v>1775</v>
      </c>
      <c r="Q24" s="22"/>
      <c r="R24" s="22">
        <v>1500</v>
      </c>
      <c r="S24" s="22"/>
      <c r="T24" s="22">
        <v>1625</v>
      </c>
      <c r="U24" s="22"/>
      <c r="V24" s="22">
        <v>1125</v>
      </c>
      <c r="W24" s="22"/>
      <c r="X24" s="22">
        <v>1489</v>
      </c>
      <c r="Y24" s="22"/>
      <c r="Z24" s="22">
        <v>1625</v>
      </c>
      <c r="AA24" s="22"/>
      <c r="AB24" s="40">
        <v>10139</v>
      </c>
      <c r="AC24" s="40"/>
    </row>
    <row r="25" spans="1:32" ht="12" customHeight="1" x14ac:dyDescent="0.25">
      <c r="A25" s="2" t="s">
        <v>44</v>
      </c>
      <c r="B25" s="8" t="s">
        <v>45</v>
      </c>
      <c r="C25" s="8"/>
      <c r="D25" s="20">
        <v>0</v>
      </c>
      <c r="E25" s="20"/>
      <c r="F25" s="21">
        <v>0</v>
      </c>
      <c r="G25" s="21"/>
      <c r="H25" s="20">
        <v>0</v>
      </c>
      <c r="I25" s="20"/>
      <c r="J25" s="20">
        <v>0</v>
      </c>
      <c r="K25" s="20"/>
      <c r="L25" s="20">
        <v>0</v>
      </c>
      <c r="M25" s="20"/>
      <c r="N25" s="20">
        <v>750</v>
      </c>
      <c r="O25" s="20"/>
      <c r="P25" s="20">
        <v>0</v>
      </c>
      <c r="Q25" s="20"/>
      <c r="R25" s="20">
        <v>0</v>
      </c>
      <c r="S25" s="20"/>
      <c r="T25" s="20">
        <v>0</v>
      </c>
      <c r="U25" s="20"/>
      <c r="V25" s="20">
        <v>0</v>
      </c>
      <c r="W25" s="20"/>
      <c r="X25" s="22">
        <v>1097.07</v>
      </c>
      <c r="Y25" s="22"/>
      <c r="Z25" s="20">
        <v>0</v>
      </c>
      <c r="AA25" s="20"/>
      <c r="AB25" s="40">
        <v>1847.07</v>
      </c>
      <c r="AC25" s="40"/>
    </row>
    <row r="26" spans="1:32" ht="12" customHeight="1" x14ac:dyDescent="0.25">
      <c r="A26" s="2" t="s">
        <v>46</v>
      </c>
      <c r="B26" s="8" t="s">
        <v>47</v>
      </c>
      <c r="C26" s="8"/>
      <c r="D26" s="20">
        <v>0</v>
      </c>
      <c r="E26" s="20"/>
      <c r="F26" s="21">
        <v>0</v>
      </c>
      <c r="G26" s="21"/>
      <c r="H26" s="20">
        <v>0</v>
      </c>
      <c r="I26" s="20"/>
      <c r="J26" s="20">
        <v>0</v>
      </c>
      <c r="K26" s="20"/>
      <c r="L26" s="20">
        <v>0</v>
      </c>
      <c r="M26" s="20"/>
      <c r="N26" s="20">
        <v>757</v>
      </c>
      <c r="O26" s="20"/>
      <c r="P26" s="20">
        <v>0</v>
      </c>
      <c r="Q26" s="20"/>
      <c r="R26" s="22">
        <v>1050</v>
      </c>
      <c r="S26" s="22"/>
      <c r="T26" s="22">
        <v>1050</v>
      </c>
      <c r="U26" s="22"/>
      <c r="V26" s="20">
        <v>525</v>
      </c>
      <c r="W26" s="20"/>
      <c r="X26" s="20">
        <v>138</v>
      </c>
      <c r="Y26" s="20"/>
      <c r="Z26" s="22">
        <v>1750</v>
      </c>
      <c r="AA26" s="22"/>
      <c r="AB26" s="40">
        <v>5270</v>
      </c>
      <c r="AC26" s="40"/>
    </row>
    <row r="27" spans="1:32" ht="12" customHeight="1" x14ac:dyDescent="0.25">
      <c r="A27" s="2" t="s">
        <v>48</v>
      </c>
      <c r="B27" s="8" t="s">
        <v>49</v>
      </c>
      <c r="C27" s="8"/>
      <c r="D27" s="20">
        <v>0</v>
      </c>
      <c r="E27" s="20"/>
      <c r="F27" s="21">
        <v>0</v>
      </c>
      <c r="G27" s="21"/>
      <c r="H27" s="20">
        <v>0</v>
      </c>
      <c r="I27" s="20"/>
      <c r="J27" s="20">
        <v>0</v>
      </c>
      <c r="K27" s="20"/>
      <c r="L27" s="20">
        <v>0</v>
      </c>
      <c r="M27" s="20"/>
      <c r="N27" s="20">
        <v>0</v>
      </c>
      <c r="O27" s="20"/>
      <c r="P27" s="20">
        <v>0</v>
      </c>
      <c r="Q27" s="20"/>
      <c r="R27" s="20">
        <v>0</v>
      </c>
      <c r="S27" s="20"/>
      <c r="T27" s="20">
        <v>5</v>
      </c>
      <c r="U27" s="20"/>
      <c r="V27" s="20">
        <v>241.93</v>
      </c>
      <c r="W27" s="20"/>
      <c r="X27" s="20">
        <v>255</v>
      </c>
      <c r="Y27" s="20"/>
      <c r="Z27" s="20">
        <v>512.91</v>
      </c>
      <c r="AA27" s="20"/>
      <c r="AB27" s="40">
        <v>1014.84</v>
      </c>
      <c r="AC27" s="40"/>
    </row>
    <row r="28" spans="1:32" ht="12" customHeight="1" x14ac:dyDescent="0.25">
      <c r="A28" s="2" t="s">
        <v>50</v>
      </c>
      <c r="B28" s="8" t="s">
        <v>51</v>
      </c>
      <c r="C28" s="8"/>
      <c r="D28" s="20">
        <v>0</v>
      </c>
      <c r="E28" s="20"/>
      <c r="F28" s="21">
        <v>0</v>
      </c>
      <c r="G28" s="21"/>
      <c r="H28" s="20">
        <v>0</v>
      </c>
      <c r="I28" s="20"/>
      <c r="J28" s="20">
        <v>0</v>
      </c>
      <c r="K28" s="20"/>
      <c r="L28" s="20">
        <v>0</v>
      </c>
      <c r="M28" s="20"/>
      <c r="N28" s="20">
        <v>55</v>
      </c>
      <c r="O28" s="20"/>
      <c r="P28" s="20">
        <v>220</v>
      </c>
      <c r="Q28" s="20"/>
      <c r="R28" s="20">
        <v>55</v>
      </c>
      <c r="S28" s="20"/>
      <c r="T28" s="20">
        <v>220</v>
      </c>
      <c r="U28" s="20"/>
      <c r="V28" s="20">
        <v>165</v>
      </c>
      <c r="W28" s="20"/>
      <c r="X28" s="20">
        <v>-55</v>
      </c>
      <c r="Y28" s="20"/>
      <c r="Z28" s="20">
        <v>110</v>
      </c>
      <c r="AA28" s="20"/>
      <c r="AB28" s="28">
        <v>770</v>
      </c>
      <c r="AC28" s="28"/>
    </row>
    <row r="29" spans="1:32" ht="12" customHeight="1" x14ac:dyDescent="0.25">
      <c r="A29" s="2" t="s">
        <v>52</v>
      </c>
      <c r="B29" s="8" t="s">
        <v>53</v>
      </c>
      <c r="C29" s="8"/>
      <c r="D29" s="20">
        <v>0</v>
      </c>
      <c r="E29" s="20"/>
      <c r="F29" s="21">
        <v>0</v>
      </c>
      <c r="G29" s="21"/>
      <c r="H29" s="20">
        <v>0</v>
      </c>
      <c r="I29" s="20"/>
      <c r="J29" s="20">
        <v>0</v>
      </c>
      <c r="K29" s="20"/>
      <c r="L29" s="20">
        <v>0</v>
      </c>
      <c r="M29" s="20"/>
      <c r="N29" s="20">
        <v>300</v>
      </c>
      <c r="O29" s="20"/>
      <c r="P29" s="20">
        <v>350</v>
      </c>
      <c r="Q29" s="20"/>
      <c r="R29" s="20">
        <v>-350</v>
      </c>
      <c r="S29" s="20"/>
      <c r="T29" s="20">
        <v>300</v>
      </c>
      <c r="U29" s="20"/>
      <c r="V29" s="20">
        <v>0</v>
      </c>
      <c r="W29" s="20"/>
      <c r="X29" s="20">
        <v>950</v>
      </c>
      <c r="Y29" s="20"/>
      <c r="Z29" s="20">
        <v>0</v>
      </c>
      <c r="AA29" s="20"/>
      <c r="AB29" s="40">
        <v>1550</v>
      </c>
      <c r="AC29" s="40"/>
    </row>
    <row r="30" spans="1:32" ht="12" customHeight="1" x14ac:dyDescent="0.25">
      <c r="A30" s="2" t="s">
        <v>54</v>
      </c>
      <c r="B30" s="8" t="s">
        <v>55</v>
      </c>
      <c r="C30" s="8"/>
      <c r="D30" s="20">
        <v>0</v>
      </c>
      <c r="E30" s="20"/>
      <c r="F30" s="21">
        <v>0</v>
      </c>
      <c r="G30" s="21"/>
      <c r="H30" s="20">
        <v>0</v>
      </c>
      <c r="I30" s="20"/>
      <c r="J30" s="20">
        <v>0</v>
      </c>
      <c r="K30" s="20"/>
      <c r="L30" s="20">
        <v>0</v>
      </c>
      <c r="M30" s="20"/>
      <c r="N30" s="20">
        <v>190.97</v>
      </c>
      <c r="O30" s="20"/>
      <c r="P30" s="20">
        <v>210</v>
      </c>
      <c r="Q30" s="20"/>
      <c r="R30" s="20">
        <v>110</v>
      </c>
      <c r="S30" s="20"/>
      <c r="T30" s="20">
        <v>161.33000000000001</v>
      </c>
      <c r="U30" s="20"/>
      <c r="V30" s="20">
        <v>170</v>
      </c>
      <c r="W30" s="20"/>
      <c r="X30" s="20">
        <v>165.34</v>
      </c>
      <c r="Y30" s="20"/>
      <c r="Z30" s="20">
        <v>193.69</v>
      </c>
      <c r="AA30" s="20"/>
      <c r="AB30" s="40">
        <v>1201.33</v>
      </c>
      <c r="AC30" s="40"/>
    </row>
    <row r="31" spans="1:32" ht="12" customHeight="1" x14ac:dyDescent="0.25">
      <c r="A31" s="2" t="s">
        <v>56</v>
      </c>
      <c r="B31" s="8" t="s">
        <v>57</v>
      </c>
      <c r="C31" s="8"/>
      <c r="D31" s="20">
        <v>0</v>
      </c>
      <c r="E31" s="20"/>
      <c r="F31" s="21">
        <v>0</v>
      </c>
      <c r="G31" s="21"/>
      <c r="H31" s="20">
        <v>0</v>
      </c>
      <c r="I31" s="20"/>
      <c r="J31" s="20">
        <v>0</v>
      </c>
      <c r="K31" s="20"/>
      <c r="L31" s="20">
        <v>0</v>
      </c>
      <c r="M31" s="20"/>
      <c r="N31" s="20">
        <v>0</v>
      </c>
      <c r="O31" s="20"/>
      <c r="P31" s="20">
        <v>0</v>
      </c>
      <c r="Q31" s="20"/>
      <c r="R31" s="20">
        <v>0</v>
      </c>
      <c r="S31" s="20"/>
      <c r="T31" s="20">
        <v>15</v>
      </c>
      <c r="U31" s="20"/>
      <c r="V31" s="20">
        <v>-31.42</v>
      </c>
      <c r="W31" s="20"/>
      <c r="X31" s="20">
        <v>15</v>
      </c>
      <c r="Y31" s="20"/>
      <c r="Z31" s="20">
        <v>-2.84</v>
      </c>
      <c r="AA31" s="20"/>
      <c r="AB31" s="28">
        <v>-4.26</v>
      </c>
      <c r="AC31" s="28"/>
    </row>
    <row r="32" spans="1:32" ht="12" customHeight="1" x14ac:dyDescent="0.25">
      <c r="A32" s="2" t="s">
        <v>58</v>
      </c>
      <c r="B32" s="8" t="s">
        <v>59</v>
      </c>
      <c r="C32" s="8"/>
      <c r="D32" s="20">
        <v>0</v>
      </c>
      <c r="E32" s="20"/>
      <c r="F32" s="21">
        <v>0</v>
      </c>
      <c r="G32" s="21"/>
      <c r="H32" s="20">
        <v>0</v>
      </c>
      <c r="I32" s="20"/>
      <c r="J32" s="20">
        <v>0</v>
      </c>
      <c r="K32" s="20"/>
      <c r="L32" s="20">
        <v>0</v>
      </c>
      <c r="M32" s="20"/>
      <c r="N32" s="20">
        <v>68.87</v>
      </c>
      <c r="O32" s="20"/>
      <c r="P32" s="20">
        <v>0</v>
      </c>
      <c r="Q32" s="20"/>
      <c r="R32" s="20">
        <v>0</v>
      </c>
      <c r="S32" s="20"/>
      <c r="T32" s="20">
        <v>0</v>
      </c>
      <c r="U32" s="20"/>
      <c r="V32" s="20">
        <v>0</v>
      </c>
      <c r="W32" s="20"/>
      <c r="X32" s="20">
        <v>0</v>
      </c>
      <c r="Y32" s="20"/>
      <c r="Z32" s="20">
        <v>0</v>
      </c>
      <c r="AA32" s="20"/>
      <c r="AB32" s="28">
        <v>68.87</v>
      </c>
      <c r="AC32" s="28"/>
    </row>
    <row r="33" spans="1:34" ht="12" customHeight="1" x14ac:dyDescent="0.25">
      <c r="A33" s="2" t="s">
        <v>60</v>
      </c>
      <c r="B33" s="8" t="s">
        <v>61</v>
      </c>
      <c r="C33" s="8"/>
      <c r="D33" s="20">
        <v>0</v>
      </c>
      <c r="E33" s="20"/>
      <c r="F33" s="21">
        <v>0</v>
      </c>
      <c r="G33" s="21"/>
      <c r="H33" s="20">
        <v>0</v>
      </c>
      <c r="I33" s="20"/>
      <c r="J33" s="20">
        <v>0</v>
      </c>
      <c r="K33" s="20"/>
      <c r="L33" s="20">
        <v>0</v>
      </c>
      <c r="M33" s="20"/>
      <c r="N33" s="20">
        <v>0</v>
      </c>
      <c r="O33" s="20"/>
      <c r="P33" s="20">
        <v>0</v>
      </c>
      <c r="Q33" s="20"/>
      <c r="R33" s="20">
        <v>0</v>
      </c>
      <c r="S33" s="20"/>
      <c r="T33" s="20">
        <v>0</v>
      </c>
      <c r="U33" s="20"/>
      <c r="V33" s="20">
        <v>500</v>
      </c>
      <c r="W33" s="20"/>
      <c r="X33" s="20">
        <v>-99.99</v>
      </c>
      <c r="Y33" s="20"/>
      <c r="Z33" s="20">
        <v>200</v>
      </c>
      <c r="AA33" s="20"/>
      <c r="AB33" s="28">
        <v>600.01</v>
      </c>
      <c r="AC33" s="28"/>
    </row>
    <row r="34" spans="1:34" ht="12" customHeight="1" x14ac:dyDescent="0.25">
      <c r="A34" s="2" t="s">
        <v>62</v>
      </c>
      <c r="B34" s="8" t="s">
        <v>63</v>
      </c>
      <c r="C34" s="8"/>
      <c r="D34" s="20">
        <v>0</v>
      </c>
      <c r="E34" s="20"/>
      <c r="F34" s="21">
        <v>0</v>
      </c>
      <c r="G34" s="21"/>
      <c r="H34" s="20">
        <v>0</v>
      </c>
      <c r="I34" s="20"/>
      <c r="J34" s="20">
        <v>0</v>
      </c>
      <c r="K34" s="20"/>
      <c r="L34" s="20">
        <v>0</v>
      </c>
      <c r="M34" s="20"/>
      <c r="N34" s="20">
        <v>411.48</v>
      </c>
      <c r="O34" s="20"/>
      <c r="P34" s="22">
        <v>1132.71</v>
      </c>
      <c r="Q34" s="22"/>
      <c r="R34" s="20">
        <v>0</v>
      </c>
      <c r="S34" s="20"/>
      <c r="T34" s="20">
        <v>-655.14</v>
      </c>
      <c r="U34" s="20"/>
      <c r="V34" s="20">
        <v>0</v>
      </c>
      <c r="W34" s="20"/>
      <c r="X34" s="20">
        <v>0</v>
      </c>
      <c r="Y34" s="20"/>
      <c r="Z34" s="20">
        <v>0</v>
      </c>
      <c r="AA34" s="20"/>
      <c r="AB34" s="28">
        <v>889.05</v>
      </c>
      <c r="AC34" s="28"/>
    </row>
    <row r="35" spans="1:34" ht="12" customHeight="1" x14ac:dyDescent="0.25">
      <c r="A35" s="2" t="s">
        <v>64</v>
      </c>
      <c r="B35" s="8" t="s">
        <v>65</v>
      </c>
      <c r="C35" s="8"/>
      <c r="D35" s="20">
        <v>0</v>
      </c>
      <c r="E35" s="20"/>
      <c r="F35" s="21">
        <v>0</v>
      </c>
      <c r="G35" s="21"/>
      <c r="H35" s="20">
        <v>0</v>
      </c>
      <c r="I35" s="20"/>
      <c r="J35" s="20">
        <v>0</v>
      </c>
      <c r="K35" s="20"/>
      <c r="L35" s="20">
        <v>0</v>
      </c>
      <c r="M35" s="20"/>
      <c r="N35" s="20">
        <v>109.29</v>
      </c>
      <c r="O35" s="20"/>
      <c r="P35" s="20">
        <v>105</v>
      </c>
      <c r="Q35" s="20"/>
      <c r="R35" s="20">
        <v>109.69</v>
      </c>
      <c r="S35" s="20"/>
      <c r="T35" s="20">
        <v>424.76</v>
      </c>
      <c r="U35" s="20"/>
      <c r="V35" s="20">
        <v>0</v>
      </c>
      <c r="W35" s="20"/>
      <c r="X35" s="20">
        <v>524.54</v>
      </c>
      <c r="Y35" s="20"/>
      <c r="Z35" s="20">
        <v>150.16999999999999</v>
      </c>
      <c r="AA35" s="20"/>
      <c r="AB35" s="40">
        <v>1423.45</v>
      </c>
      <c r="AC35" s="40"/>
    </row>
    <row r="36" spans="1:34" ht="12" customHeight="1" x14ac:dyDescent="0.25">
      <c r="A36" s="2" t="s">
        <v>66</v>
      </c>
      <c r="B36" s="8" t="s">
        <v>67</v>
      </c>
      <c r="C36" s="8"/>
      <c r="D36" s="20">
        <v>0</v>
      </c>
      <c r="E36" s="20"/>
      <c r="F36" s="21">
        <v>0</v>
      </c>
      <c r="G36" s="21"/>
      <c r="H36" s="20">
        <v>0</v>
      </c>
      <c r="I36" s="20"/>
      <c r="J36" s="20">
        <v>0</v>
      </c>
      <c r="K36" s="20"/>
      <c r="L36" s="20">
        <v>0</v>
      </c>
      <c r="M36" s="20"/>
      <c r="N36" s="20">
        <v>608.29</v>
      </c>
      <c r="O36" s="20"/>
      <c r="P36" s="20">
        <v>581</v>
      </c>
      <c r="Q36" s="20"/>
      <c r="R36" s="20">
        <v>588.23</v>
      </c>
      <c r="S36" s="20"/>
      <c r="T36" s="20">
        <v>593.27</v>
      </c>
      <c r="U36" s="20"/>
      <c r="V36" s="20">
        <v>0</v>
      </c>
      <c r="W36" s="20"/>
      <c r="X36" s="20">
        <v>589.59</v>
      </c>
      <c r="Y36" s="20"/>
      <c r="Z36" s="20">
        <v>598.1</v>
      </c>
      <c r="AA36" s="20"/>
      <c r="AB36" s="40">
        <v>3558.48</v>
      </c>
      <c r="AC36" s="40"/>
    </row>
    <row r="37" spans="1:34" ht="11.25" customHeight="1" x14ac:dyDescent="0.25">
      <c r="A37" s="2" t="s">
        <v>68</v>
      </c>
      <c r="B37" s="8" t="s">
        <v>69</v>
      </c>
      <c r="C37" s="8"/>
      <c r="D37" s="20">
        <v>0</v>
      </c>
      <c r="E37" s="20"/>
      <c r="F37" s="21">
        <v>0</v>
      </c>
      <c r="G37" s="21"/>
      <c r="H37" s="20">
        <v>0</v>
      </c>
      <c r="I37" s="20"/>
      <c r="J37" s="20">
        <v>0</v>
      </c>
      <c r="K37" s="20"/>
      <c r="L37" s="20">
        <v>0</v>
      </c>
      <c r="M37" s="20"/>
      <c r="N37" s="22">
        <v>5817.29</v>
      </c>
      <c r="O37" s="22"/>
      <c r="P37" s="22">
        <v>5612</v>
      </c>
      <c r="Q37" s="22"/>
      <c r="R37" s="22">
        <v>6138.26</v>
      </c>
      <c r="S37" s="22"/>
      <c r="T37" s="22">
        <v>11881.46</v>
      </c>
      <c r="U37" s="22"/>
      <c r="V37" s="20">
        <v>620.25</v>
      </c>
      <c r="W37" s="20"/>
      <c r="X37" s="22">
        <v>6007.01</v>
      </c>
      <c r="Y37" s="22"/>
      <c r="Z37" s="22">
        <v>6298.19</v>
      </c>
      <c r="AA37" s="22"/>
      <c r="AB37" s="40">
        <v>42374.46</v>
      </c>
      <c r="AC37" s="40"/>
    </row>
    <row r="38" spans="1:34" ht="1.05" customHeight="1" x14ac:dyDescent="0.25"/>
    <row r="39" spans="1:34" ht="11.25" customHeight="1" x14ac:dyDescent="0.25">
      <c r="A39" s="35"/>
      <c r="B39" s="35"/>
      <c r="C39" s="35"/>
      <c r="D39" s="35"/>
      <c r="E39" s="36" t="s">
        <v>70</v>
      </c>
      <c r="F39" s="36"/>
      <c r="G39" s="37" t="s">
        <v>71</v>
      </c>
      <c r="H39" s="37"/>
      <c r="I39" s="36" t="s">
        <v>72</v>
      </c>
      <c r="J39" s="36"/>
      <c r="K39" s="36" t="s">
        <v>73</v>
      </c>
      <c r="L39" s="36"/>
      <c r="M39" s="36" t="s">
        <v>74</v>
      </c>
      <c r="N39" s="36"/>
      <c r="O39" s="36" t="s">
        <v>75</v>
      </c>
      <c r="P39" s="36"/>
      <c r="Q39" s="36" t="s">
        <v>76</v>
      </c>
      <c r="R39" s="36"/>
      <c r="S39" s="36" t="s">
        <v>77</v>
      </c>
      <c r="T39" s="36"/>
      <c r="U39" s="36" t="s">
        <v>78</v>
      </c>
      <c r="V39" s="36"/>
      <c r="W39" s="36" t="s">
        <v>79</v>
      </c>
      <c r="X39" s="36"/>
      <c r="Y39" s="36" t="s">
        <v>80</v>
      </c>
      <c r="Z39" s="36"/>
      <c r="AA39" s="36" t="s">
        <v>81</v>
      </c>
      <c r="AB39" s="36"/>
      <c r="AC39" s="38" t="s">
        <v>82</v>
      </c>
      <c r="AD39" s="38"/>
    </row>
    <row r="40" spans="1:34" ht="13.05" customHeight="1" x14ac:dyDescent="0.25">
      <c r="A40" s="29" t="s">
        <v>83</v>
      </c>
      <c r="B40" s="29"/>
      <c r="C40" s="30" t="s">
        <v>84</v>
      </c>
      <c r="D40" s="30"/>
      <c r="E40" s="54">
        <v>0</v>
      </c>
      <c r="F40" s="54"/>
      <c r="G40" s="55">
        <v>0</v>
      </c>
      <c r="H40" s="55"/>
      <c r="I40" s="54">
        <v>0</v>
      </c>
      <c r="J40" s="54"/>
      <c r="K40" s="54">
        <v>0</v>
      </c>
      <c r="L40" s="54"/>
      <c r="M40" s="54">
        <v>0</v>
      </c>
      <c r="N40" s="54"/>
      <c r="O40" s="54">
        <v>14.5</v>
      </c>
      <c r="P40" s="54"/>
      <c r="Q40" s="54">
        <v>0</v>
      </c>
      <c r="R40" s="54"/>
      <c r="S40" s="54">
        <v>0</v>
      </c>
      <c r="T40" s="54"/>
      <c r="U40" s="54">
        <v>0</v>
      </c>
      <c r="V40" s="54"/>
      <c r="W40" s="54">
        <v>1</v>
      </c>
      <c r="X40" s="54"/>
      <c r="Y40" s="54">
        <v>0</v>
      </c>
      <c r="Z40" s="54"/>
      <c r="AA40" s="54">
        <v>1</v>
      </c>
      <c r="AB40" s="54"/>
      <c r="AC40" s="56">
        <v>16.5</v>
      </c>
      <c r="AD40" s="56"/>
    </row>
    <row r="41" spans="1:34" ht="11.25" customHeight="1" x14ac:dyDescent="0.25">
      <c r="A41" s="7" t="s">
        <v>85</v>
      </c>
      <c r="B41" s="7"/>
      <c r="C41" s="8" t="s">
        <v>86</v>
      </c>
      <c r="D41" s="8"/>
      <c r="E41" s="9">
        <v>0</v>
      </c>
      <c r="F41" s="9"/>
      <c r="G41" s="10">
        <v>0</v>
      </c>
      <c r="H41" s="10"/>
      <c r="I41" s="9">
        <v>0</v>
      </c>
      <c r="J41" s="9"/>
      <c r="K41" s="9">
        <v>0</v>
      </c>
      <c r="L41" s="9"/>
      <c r="M41" s="9">
        <v>0</v>
      </c>
      <c r="N41" s="9"/>
      <c r="O41" s="11">
        <v>12513.69</v>
      </c>
      <c r="P41" s="11"/>
      <c r="Q41" s="11">
        <v>11886.53</v>
      </c>
      <c r="R41" s="11"/>
      <c r="S41" s="11">
        <v>10006.18</v>
      </c>
      <c r="T41" s="11"/>
      <c r="U41" s="11">
        <v>15450.69</v>
      </c>
      <c r="V41" s="11"/>
      <c r="W41" s="11">
        <v>4903</v>
      </c>
      <c r="X41" s="11"/>
      <c r="Y41" s="11">
        <v>11819.85</v>
      </c>
      <c r="Z41" s="11"/>
      <c r="AA41" s="11">
        <v>12786.22</v>
      </c>
      <c r="AB41" s="11"/>
      <c r="AC41" s="57">
        <v>79366.16</v>
      </c>
      <c r="AD41" s="57"/>
      <c r="AE41" s="4"/>
      <c r="AF41" s="4">
        <f>(AC41/7)*12</f>
        <v>136056.27428571429</v>
      </c>
    </row>
    <row r="42" spans="1:34" ht="68.25" customHeight="1" x14ac:dyDescent="0.25">
      <c r="A42" s="52" t="s">
        <v>369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G42" s="6">
        <f>(916097)/7*12</f>
        <v>1570452</v>
      </c>
      <c r="AH42" t="s">
        <v>370</v>
      </c>
    </row>
    <row r="43" spans="1:34" ht="11.25" customHeight="1" x14ac:dyDescent="0.25">
      <c r="A43" s="2" t="s">
        <v>87</v>
      </c>
      <c r="B43" s="13" t="s">
        <v>88</v>
      </c>
      <c r="C43" s="13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G43" s="6">
        <f>(131432+124340+125880)/3*12</f>
        <v>1526608</v>
      </c>
      <c r="AH43" t="s">
        <v>371</v>
      </c>
    </row>
    <row r="44" spans="1:34" ht="12" customHeight="1" x14ac:dyDescent="0.25">
      <c r="A44" s="2" t="s">
        <v>89</v>
      </c>
      <c r="B44" s="8" t="s">
        <v>90</v>
      </c>
      <c r="C44" s="8"/>
      <c r="D44" s="20">
        <v>0</v>
      </c>
      <c r="E44" s="20"/>
      <c r="F44" s="21">
        <v>0</v>
      </c>
      <c r="G44" s="21"/>
      <c r="H44" s="20">
        <v>0</v>
      </c>
      <c r="I44" s="20"/>
      <c r="J44" s="20">
        <v>0</v>
      </c>
      <c r="K44" s="20"/>
      <c r="L44" s="20">
        <v>203.83</v>
      </c>
      <c r="M44" s="20"/>
      <c r="N44" s="22">
        <v>14711.08</v>
      </c>
      <c r="O44" s="22"/>
      <c r="P44" s="22">
        <v>6950.87</v>
      </c>
      <c r="Q44" s="22"/>
      <c r="R44" s="22">
        <v>3504.05</v>
      </c>
      <c r="S44" s="22"/>
      <c r="T44" s="22">
        <v>7272.71</v>
      </c>
      <c r="U44" s="22"/>
      <c r="V44" s="22">
        <v>10422.65</v>
      </c>
      <c r="W44" s="22"/>
      <c r="X44" s="22">
        <v>7577.48</v>
      </c>
      <c r="Y44" s="22"/>
      <c r="Z44" s="22">
        <v>8128.41</v>
      </c>
      <c r="AA44" s="22"/>
      <c r="AB44" s="40">
        <v>58771.08</v>
      </c>
      <c r="AC44" s="40"/>
    </row>
    <row r="45" spans="1:34" ht="12" customHeight="1" x14ac:dyDescent="0.25">
      <c r="A45" s="2" t="s">
        <v>91</v>
      </c>
      <c r="B45" s="8" t="s">
        <v>92</v>
      </c>
      <c r="C45" s="8"/>
      <c r="D45" s="20">
        <v>0</v>
      </c>
      <c r="E45" s="20"/>
      <c r="F45" s="21">
        <v>0</v>
      </c>
      <c r="G45" s="21"/>
      <c r="H45" s="20">
        <v>0</v>
      </c>
      <c r="I45" s="20"/>
      <c r="J45" s="20">
        <v>0</v>
      </c>
      <c r="K45" s="20"/>
      <c r="L45" s="20">
        <v>0</v>
      </c>
      <c r="M45" s="20"/>
      <c r="N45" s="22">
        <v>3860.92</v>
      </c>
      <c r="O45" s="22"/>
      <c r="P45" s="20">
        <v>0</v>
      </c>
      <c r="Q45" s="20"/>
      <c r="R45" s="20">
        <v>-106.65</v>
      </c>
      <c r="S45" s="20"/>
      <c r="T45" s="20">
        <v>0</v>
      </c>
      <c r="U45" s="20"/>
      <c r="V45" s="22">
        <v>-3754.27</v>
      </c>
      <c r="W45" s="22"/>
      <c r="X45" s="20">
        <v>0</v>
      </c>
      <c r="Y45" s="20"/>
      <c r="Z45" s="20">
        <v>0</v>
      </c>
      <c r="AA45" s="20"/>
      <c r="AB45" s="28">
        <v>0</v>
      </c>
      <c r="AC45" s="28"/>
    </row>
    <row r="46" spans="1:34" ht="12" customHeight="1" x14ac:dyDescent="0.25">
      <c r="A46" s="2" t="s">
        <v>93</v>
      </c>
      <c r="B46" s="8" t="s">
        <v>94</v>
      </c>
      <c r="C46" s="8"/>
      <c r="D46" s="20">
        <v>0</v>
      </c>
      <c r="E46" s="20"/>
      <c r="F46" s="21">
        <v>0</v>
      </c>
      <c r="G46" s="21"/>
      <c r="H46" s="20">
        <v>0</v>
      </c>
      <c r="I46" s="20"/>
      <c r="J46" s="20">
        <v>0</v>
      </c>
      <c r="K46" s="20"/>
      <c r="L46" s="20">
        <v>0</v>
      </c>
      <c r="M46" s="20"/>
      <c r="N46" s="20">
        <v>0</v>
      </c>
      <c r="O46" s="20"/>
      <c r="P46" s="20">
        <v>0</v>
      </c>
      <c r="Q46" s="20"/>
      <c r="R46" s="20">
        <v>915</v>
      </c>
      <c r="S46" s="20"/>
      <c r="T46" s="22">
        <v>1925</v>
      </c>
      <c r="U46" s="22"/>
      <c r="V46" s="20">
        <v>0</v>
      </c>
      <c r="W46" s="20"/>
      <c r="X46" s="22">
        <v>1800</v>
      </c>
      <c r="Y46" s="22"/>
      <c r="Z46" s="22">
        <v>3250</v>
      </c>
      <c r="AA46" s="22"/>
      <c r="AB46" s="40">
        <v>7890</v>
      </c>
      <c r="AC46" s="40"/>
    </row>
    <row r="47" spans="1:34" ht="12" customHeight="1" x14ac:dyDescent="0.25">
      <c r="A47" s="2" t="s">
        <v>95</v>
      </c>
      <c r="B47" s="8" t="s">
        <v>96</v>
      </c>
      <c r="C47" s="8"/>
      <c r="D47" s="20">
        <v>0</v>
      </c>
      <c r="E47" s="20"/>
      <c r="F47" s="21">
        <v>0</v>
      </c>
      <c r="G47" s="21"/>
      <c r="H47" s="20">
        <v>0</v>
      </c>
      <c r="I47" s="20"/>
      <c r="J47" s="20">
        <v>0</v>
      </c>
      <c r="K47" s="20"/>
      <c r="L47" s="20">
        <v>0</v>
      </c>
      <c r="M47" s="20"/>
      <c r="N47" s="22">
        <v>3989.63</v>
      </c>
      <c r="O47" s="22"/>
      <c r="P47" s="22">
        <v>3361.09</v>
      </c>
      <c r="Q47" s="22"/>
      <c r="R47" s="22">
        <v>4737.3</v>
      </c>
      <c r="S47" s="22"/>
      <c r="T47" s="22">
        <v>3270.88</v>
      </c>
      <c r="U47" s="22"/>
      <c r="V47" s="22">
        <v>3991.35</v>
      </c>
      <c r="W47" s="22"/>
      <c r="X47" s="22">
        <v>3923.66</v>
      </c>
      <c r="Y47" s="22"/>
      <c r="Z47" s="22">
        <v>2917.59</v>
      </c>
      <c r="AA47" s="22"/>
      <c r="AB47" s="40">
        <v>26191.5</v>
      </c>
      <c r="AC47" s="40"/>
    </row>
    <row r="48" spans="1:34" ht="12" customHeight="1" x14ac:dyDescent="0.25">
      <c r="A48" s="2" t="s">
        <v>97</v>
      </c>
      <c r="B48" s="8" t="s">
        <v>98</v>
      </c>
      <c r="C48" s="8"/>
      <c r="D48" s="20">
        <v>0</v>
      </c>
      <c r="E48" s="20"/>
      <c r="F48" s="21">
        <v>0</v>
      </c>
      <c r="G48" s="21"/>
      <c r="H48" s="20">
        <v>0</v>
      </c>
      <c r="I48" s="20"/>
      <c r="J48" s="20">
        <v>0</v>
      </c>
      <c r="K48" s="20"/>
      <c r="L48" s="20">
        <v>0</v>
      </c>
      <c r="M48" s="20"/>
      <c r="N48" s="22">
        <v>3387.17</v>
      </c>
      <c r="O48" s="22"/>
      <c r="P48" s="20">
        <v>0</v>
      </c>
      <c r="Q48" s="20"/>
      <c r="R48" s="22">
        <v>-3387.17</v>
      </c>
      <c r="S48" s="22"/>
      <c r="T48" s="20">
        <v>0</v>
      </c>
      <c r="U48" s="20"/>
      <c r="V48" s="20">
        <v>0</v>
      </c>
      <c r="W48" s="20"/>
      <c r="X48" s="20">
        <v>0</v>
      </c>
      <c r="Y48" s="20"/>
      <c r="Z48" s="20">
        <v>0</v>
      </c>
      <c r="AA48" s="20"/>
      <c r="AB48" s="28">
        <v>0</v>
      </c>
      <c r="AC48" s="28"/>
    </row>
    <row r="49" spans="1:33" ht="12" customHeight="1" x14ac:dyDescent="0.25">
      <c r="A49" s="2" t="s">
        <v>99</v>
      </c>
      <c r="B49" s="8" t="s">
        <v>100</v>
      </c>
      <c r="C49" s="8"/>
      <c r="D49" s="20">
        <v>0</v>
      </c>
      <c r="E49" s="20"/>
      <c r="F49" s="21">
        <v>0</v>
      </c>
      <c r="G49" s="21"/>
      <c r="H49" s="20">
        <v>0</v>
      </c>
      <c r="I49" s="20"/>
      <c r="J49" s="20">
        <v>0</v>
      </c>
      <c r="K49" s="20"/>
      <c r="L49" s="20">
        <v>19.71</v>
      </c>
      <c r="M49" s="20"/>
      <c r="N49" s="22">
        <v>1331.19</v>
      </c>
      <c r="O49" s="22"/>
      <c r="P49" s="20">
        <v>0</v>
      </c>
      <c r="Q49" s="20"/>
      <c r="R49" s="20">
        <v>-757.33</v>
      </c>
      <c r="S49" s="20"/>
      <c r="T49" s="20">
        <v>0</v>
      </c>
      <c r="U49" s="20"/>
      <c r="V49" s="20">
        <v>-573.86</v>
      </c>
      <c r="W49" s="20"/>
      <c r="X49" s="20">
        <v>0</v>
      </c>
      <c r="Y49" s="20"/>
      <c r="Z49" s="20">
        <v>0</v>
      </c>
      <c r="AA49" s="20"/>
      <c r="AB49" s="28">
        <v>19.71</v>
      </c>
      <c r="AC49" s="28"/>
    </row>
    <row r="50" spans="1:33" ht="12" customHeight="1" x14ac:dyDescent="0.25">
      <c r="A50" s="2" t="s">
        <v>101</v>
      </c>
      <c r="B50" s="8" t="s">
        <v>102</v>
      </c>
      <c r="C50" s="8"/>
      <c r="D50" s="20">
        <v>0</v>
      </c>
      <c r="E50" s="20"/>
      <c r="F50" s="21">
        <v>0</v>
      </c>
      <c r="G50" s="21"/>
      <c r="H50" s="20">
        <v>0</v>
      </c>
      <c r="I50" s="20"/>
      <c r="J50" s="20">
        <v>0</v>
      </c>
      <c r="K50" s="20"/>
      <c r="L50" s="20">
        <v>2.04</v>
      </c>
      <c r="M50" s="20"/>
      <c r="N50" s="20">
        <v>170.72</v>
      </c>
      <c r="O50" s="20"/>
      <c r="P50" s="20">
        <v>46.14</v>
      </c>
      <c r="Q50" s="20"/>
      <c r="R50" s="20">
        <v>-13.45</v>
      </c>
      <c r="S50" s="20"/>
      <c r="T50" s="20">
        <v>62.82</v>
      </c>
      <c r="U50" s="20"/>
      <c r="V50" s="20">
        <v>58.89</v>
      </c>
      <c r="W50" s="20"/>
      <c r="X50" s="20">
        <v>97.23</v>
      </c>
      <c r="Y50" s="20"/>
      <c r="Z50" s="20">
        <v>136.31</v>
      </c>
      <c r="AA50" s="20"/>
      <c r="AB50" s="28">
        <v>560.70000000000005</v>
      </c>
      <c r="AC50" s="28"/>
    </row>
    <row r="51" spans="1:33" ht="12" customHeight="1" x14ac:dyDescent="0.25">
      <c r="A51" s="2" t="s">
        <v>103</v>
      </c>
      <c r="B51" s="8" t="s">
        <v>104</v>
      </c>
      <c r="C51" s="8"/>
      <c r="D51" s="20">
        <v>0</v>
      </c>
      <c r="E51" s="20"/>
      <c r="F51" s="21">
        <v>0</v>
      </c>
      <c r="G51" s="21"/>
      <c r="H51" s="20">
        <v>0</v>
      </c>
      <c r="I51" s="20"/>
      <c r="J51" s="20">
        <v>0</v>
      </c>
      <c r="K51" s="20"/>
      <c r="L51" s="20">
        <v>8.06</v>
      </c>
      <c r="M51" s="20"/>
      <c r="N51" s="20">
        <v>173.69</v>
      </c>
      <c r="O51" s="20"/>
      <c r="P51" s="20">
        <v>0</v>
      </c>
      <c r="Q51" s="20"/>
      <c r="R51" s="20">
        <v>490.38</v>
      </c>
      <c r="S51" s="20"/>
      <c r="T51" s="20">
        <v>0</v>
      </c>
      <c r="U51" s="20"/>
      <c r="V51" s="20">
        <v>-664.07</v>
      </c>
      <c r="W51" s="20"/>
      <c r="X51" s="20">
        <v>0</v>
      </c>
      <c r="Y51" s="20"/>
      <c r="Z51" s="20">
        <v>0</v>
      </c>
      <c r="AA51" s="20"/>
      <c r="AB51" s="28">
        <v>8.06</v>
      </c>
      <c r="AC51" s="28"/>
    </row>
    <row r="52" spans="1:33" ht="12" customHeight="1" x14ac:dyDescent="0.25">
      <c r="A52" s="2" t="s">
        <v>105</v>
      </c>
      <c r="B52" s="8" t="s">
        <v>106</v>
      </c>
      <c r="C52" s="8"/>
      <c r="D52" s="20">
        <v>0</v>
      </c>
      <c r="E52" s="20"/>
      <c r="F52" s="21">
        <v>0</v>
      </c>
      <c r="G52" s="21"/>
      <c r="H52" s="20">
        <v>0</v>
      </c>
      <c r="I52" s="20"/>
      <c r="J52" s="20">
        <v>0</v>
      </c>
      <c r="K52" s="20"/>
      <c r="L52" s="20">
        <v>0</v>
      </c>
      <c r="M52" s="20"/>
      <c r="N52" s="22">
        <v>2682.29</v>
      </c>
      <c r="O52" s="22"/>
      <c r="P52" s="22">
        <v>1777.83</v>
      </c>
      <c r="Q52" s="22"/>
      <c r="R52" s="20">
        <v>772.58</v>
      </c>
      <c r="S52" s="20"/>
      <c r="T52" s="22">
        <v>1869.87</v>
      </c>
      <c r="U52" s="22"/>
      <c r="V52" s="22">
        <v>2956.97</v>
      </c>
      <c r="W52" s="22"/>
      <c r="X52" s="22">
        <v>1940.91</v>
      </c>
      <c r="Y52" s="22"/>
      <c r="Z52" s="22">
        <v>1775.16</v>
      </c>
      <c r="AA52" s="22"/>
      <c r="AB52" s="40">
        <v>13775.61</v>
      </c>
      <c r="AC52" s="40"/>
    </row>
    <row r="53" spans="1:33" ht="12" customHeight="1" x14ac:dyDescent="0.25">
      <c r="A53" s="2" t="s">
        <v>107</v>
      </c>
      <c r="B53" s="8" t="s">
        <v>108</v>
      </c>
      <c r="C53" s="8"/>
      <c r="D53" s="20">
        <v>0</v>
      </c>
      <c r="E53" s="20"/>
      <c r="F53" s="21">
        <v>0</v>
      </c>
      <c r="G53" s="21"/>
      <c r="H53" s="20">
        <v>0</v>
      </c>
      <c r="I53" s="20"/>
      <c r="J53" s="20">
        <v>0</v>
      </c>
      <c r="K53" s="20"/>
      <c r="L53" s="20">
        <v>0</v>
      </c>
      <c r="M53" s="20"/>
      <c r="N53" s="20">
        <v>165</v>
      </c>
      <c r="O53" s="20"/>
      <c r="P53" s="20">
        <v>635</v>
      </c>
      <c r="Q53" s="20"/>
      <c r="R53" s="20">
        <v>667.84</v>
      </c>
      <c r="S53" s="20"/>
      <c r="T53" s="22">
        <v>1185</v>
      </c>
      <c r="U53" s="22"/>
      <c r="V53" s="22">
        <v>1228.1199999999999</v>
      </c>
      <c r="W53" s="22"/>
      <c r="X53" s="22">
        <v>1254.03</v>
      </c>
      <c r="Y53" s="22"/>
      <c r="Z53" s="22">
        <v>1212.5</v>
      </c>
      <c r="AA53" s="22"/>
      <c r="AB53" s="40">
        <v>6347.49</v>
      </c>
      <c r="AC53" s="40"/>
    </row>
    <row r="54" spans="1:33" ht="11.25" customHeight="1" x14ac:dyDescent="0.25">
      <c r="A54" s="2" t="s">
        <v>109</v>
      </c>
      <c r="B54" s="8" t="s">
        <v>110</v>
      </c>
      <c r="C54" s="8"/>
      <c r="D54" s="24">
        <v>0</v>
      </c>
      <c r="E54" s="24"/>
      <c r="F54" s="25">
        <v>0</v>
      </c>
      <c r="G54" s="25"/>
      <c r="H54" s="24">
        <v>0</v>
      </c>
      <c r="I54" s="24"/>
      <c r="J54" s="24">
        <v>0</v>
      </c>
      <c r="K54" s="24"/>
      <c r="L54" s="24">
        <v>0</v>
      </c>
      <c r="M54" s="24"/>
      <c r="N54" s="24">
        <v>0</v>
      </c>
      <c r="O54" s="24"/>
      <c r="P54" s="24">
        <v>0</v>
      </c>
      <c r="Q54" s="24"/>
      <c r="R54" s="24">
        <v>0</v>
      </c>
      <c r="S54" s="24"/>
      <c r="T54" s="24">
        <v>0</v>
      </c>
      <c r="U54" s="24"/>
      <c r="V54" s="24">
        <v>0</v>
      </c>
      <c r="W54" s="24"/>
      <c r="X54" s="26">
        <v>1597.59</v>
      </c>
      <c r="Y54" s="26"/>
      <c r="Z54" s="24">
        <v>-649.36</v>
      </c>
      <c r="AA54" s="24"/>
      <c r="AB54" s="43">
        <v>948.23</v>
      </c>
      <c r="AC54" s="43"/>
    </row>
    <row r="55" spans="1:33" ht="18.75" customHeight="1" x14ac:dyDescent="0.25">
      <c r="A55" s="2" t="s">
        <v>111</v>
      </c>
      <c r="B55" s="8" t="s">
        <v>112</v>
      </c>
      <c r="C55" s="8"/>
      <c r="D55" s="9">
        <v>0</v>
      </c>
      <c r="E55" s="9"/>
      <c r="F55" s="10">
        <v>0</v>
      </c>
      <c r="G55" s="10"/>
      <c r="H55" s="9">
        <v>0</v>
      </c>
      <c r="I55" s="9"/>
      <c r="J55" s="9">
        <v>0</v>
      </c>
      <c r="K55" s="9"/>
      <c r="L55" s="9">
        <v>233.64</v>
      </c>
      <c r="M55" s="9"/>
      <c r="N55" s="11">
        <v>30471.69</v>
      </c>
      <c r="O55" s="11"/>
      <c r="P55" s="11">
        <v>12770.93</v>
      </c>
      <c r="Q55" s="11"/>
      <c r="R55" s="11">
        <v>6822.55</v>
      </c>
      <c r="S55" s="11"/>
      <c r="T55" s="11">
        <v>15586.28</v>
      </c>
      <c r="U55" s="11"/>
      <c r="V55" s="11">
        <v>13665.78</v>
      </c>
      <c r="W55" s="11"/>
      <c r="X55" s="11">
        <v>18190.900000000001</v>
      </c>
      <c r="Y55" s="11"/>
      <c r="Z55" s="11">
        <v>16770.61</v>
      </c>
      <c r="AA55" s="11"/>
      <c r="AB55" s="12">
        <v>114512.38</v>
      </c>
      <c r="AC55" s="12"/>
      <c r="AF55" s="4">
        <f>AB55/7*12</f>
        <v>196306.93714285715</v>
      </c>
      <c r="AG55" s="4">
        <f>AF55/106</f>
        <v>1851.9522371967655</v>
      </c>
    </row>
    <row r="56" spans="1:33" ht="24" customHeight="1" x14ac:dyDescent="0.25">
      <c r="A56" s="2" t="s">
        <v>113</v>
      </c>
      <c r="B56" s="13" t="s">
        <v>114</v>
      </c>
      <c r="C56" s="13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</row>
    <row r="57" spans="1:33" ht="18" customHeight="1" x14ac:dyDescent="0.25">
      <c r="A57" s="2" t="s">
        <v>115</v>
      </c>
      <c r="B57" s="13" t="s">
        <v>116</v>
      </c>
      <c r="C57" s="13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</row>
    <row r="58" spans="1:33" ht="12" customHeight="1" x14ac:dyDescent="0.25">
      <c r="A58" s="2" t="s">
        <v>117</v>
      </c>
      <c r="B58" s="8" t="s">
        <v>118</v>
      </c>
      <c r="C58" s="8"/>
      <c r="D58" s="20">
        <v>0</v>
      </c>
      <c r="E58" s="20"/>
      <c r="F58" s="21">
        <v>0</v>
      </c>
      <c r="G58" s="21"/>
      <c r="H58" s="20">
        <v>0</v>
      </c>
      <c r="I58" s="20"/>
      <c r="J58" s="20">
        <v>0</v>
      </c>
      <c r="K58" s="20"/>
      <c r="L58" s="20">
        <v>0</v>
      </c>
      <c r="M58" s="20"/>
      <c r="N58" s="20">
        <v>0</v>
      </c>
      <c r="O58" s="20"/>
      <c r="P58" s="20">
        <v>0</v>
      </c>
      <c r="Q58" s="20"/>
      <c r="R58" s="20">
        <v>0</v>
      </c>
      <c r="S58" s="20"/>
      <c r="T58" s="22">
        <v>-1045</v>
      </c>
      <c r="U58" s="22"/>
      <c r="V58" s="22">
        <v>1045</v>
      </c>
      <c r="W58" s="22"/>
      <c r="X58" s="20">
        <v>0</v>
      </c>
      <c r="Y58" s="20"/>
      <c r="Z58" s="20">
        <v>0</v>
      </c>
      <c r="AA58" s="20"/>
      <c r="AB58" s="28">
        <v>0</v>
      </c>
      <c r="AC58" s="28"/>
    </row>
    <row r="59" spans="1:33" ht="12" customHeight="1" x14ac:dyDescent="0.25">
      <c r="A59" s="2" t="s">
        <v>119</v>
      </c>
      <c r="B59" s="8" t="s">
        <v>120</v>
      </c>
      <c r="C59" s="8"/>
      <c r="D59" s="20">
        <v>0</v>
      </c>
      <c r="E59" s="20"/>
      <c r="F59" s="21">
        <v>0</v>
      </c>
      <c r="G59" s="21"/>
      <c r="H59" s="20">
        <v>0</v>
      </c>
      <c r="I59" s="20"/>
      <c r="J59" s="20">
        <v>0</v>
      </c>
      <c r="K59" s="20"/>
      <c r="L59" s="20">
        <v>0</v>
      </c>
      <c r="M59" s="20"/>
      <c r="N59" s="20">
        <v>0</v>
      </c>
      <c r="O59" s="20"/>
      <c r="P59" s="20">
        <v>353.75</v>
      </c>
      <c r="Q59" s="20"/>
      <c r="R59" s="20">
        <v>432.24</v>
      </c>
      <c r="S59" s="20"/>
      <c r="T59" s="20">
        <v>0</v>
      </c>
      <c r="U59" s="20"/>
      <c r="V59" s="20">
        <v>0</v>
      </c>
      <c r="W59" s="20"/>
      <c r="X59" s="20">
        <v>54.48</v>
      </c>
      <c r="Y59" s="20"/>
      <c r="Z59" s="20">
        <v>23.3</v>
      </c>
      <c r="AA59" s="20"/>
      <c r="AB59" s="28">
        <v>863.77</v>
      </c>
      <c r="AC59" s="28"/>
    </row>
    <row r="60" spans="1:33" ht="12" customHeight="1" x14ac:dyDescent="0.25">
      <c r="A60" s="2" t="s">
        <v>121</v>
      </c>
      <c r="B60" s="8" t="s">
        <v>122</v>
      </c>
      <c r="C60" s="8"/>
      <c r="D60" s="20">
        <v>0</v>
      </c>
      <c r="E60" s="20"/>
      <c r="F60" s="21">
        <v>0</v>
      </c>
      <c r="G60" s="21"/>
      <c r="H60" s="20">
        <v>0</v>
      </c>
      <c r="I60" s="20"/>
      <c r="J60" s="20">
        <v>0</v>
      </c>
      <c r="K60" s="20"/>
      <c r="L60" s="20">
        <v>0</v>
      </c>
      <c r="M60" s="20"/>
      <c r="N60" s="20">
        <v>0</v>
      </c>
      <c r="O60" s="20"/>
      <c r="P60" s="20">
        <v>0</v>
      </c>
      <c r="Q60" s="20"/>
      <c r="R60" s="20">
        <v>0</v>
      </c>
      <c r="S60" s="20"/>
      <c r="T60" s="20">
        <v>0</v>
      </c>
      <c r="U60" s="20"/>
      <c r="V60" s="20">
        <v>0</v>
      </c>
      <c r="W60" s="20"/>
      <c r="X60" s="20">
        <v>0</v>
      </c>
      <c r="Y60" s="20"/>
      <c r="Z60" s="20">
        <v>291.66000000000003</v>
      </c>
      <c r="AA60" s="20"/>
      <c r="AB60" s="28">
        <v>291.66000000000003</v>
      </c>
      <c r="AC60" s="28"/>
    </row>
    <row r="61" spans="1:33" ht="12" customHeight="1" x14ac:dyDescent="0.25">
      <c r="A61" s="2" t="s">
        <v>123</v>
      </c>
      <c r="B61" s="51" t="s">
        <v>124</v>
      </c>
      <c r="C61" s="51"/>
      <c r="D61" s="20">
        <v>0</v>
      </c>
      <c r="E61" s="20"/>
      <c r="F61" s="21">
        <v>0</v>
      </c>
      <c r="G61" s="21"/>
      <c r="H61" s="20">
        <v>0</v>
      </c>
      <c r="I61" s="20"/>
      <c r="J61" s="20">
        <v>0</v>
      </c>
      <c r="K61" s="20"/>
      <c r="L61" s="20">
        <v>0</v>
      </c>
      <c r="M61" s="20"/>
      <c r="N61" s="20">
        <v>0</v>
      </c>
      <c r="O61" s="20"/>
      <c r="P61" s="20">
        <v>0</v>
      </c>
      <c r="Q61" s="20"/>
      <c r="R61" s="20">
        <v>0</v>
      </c>
      <c r="S61" s="20"/>
      <c r="T61" s="20">
        <v>85.31</v>
      </c>
      <c r="U61" s="20"/>
      <c r="V61" s="20">
        <v>0</v>
      </c>
      <c r="W61" s="20"/>
      <c r="X61" s="20">
        <v>120</v>
      </c>
      <c r="Y61" s="20"/>
      <c r="Z61" s="20">
        <v>394.07</v>
      </c>
      <c r="AA61" s="20"/>
      <c r="AB61" s="28">
        <v>599.38</v>
      </c>
      <c r="AC61" s="28"/>
    </row>
    <row r="62" spans="1:33" ht="12" customHeight="1" x14ac:dyDescent="0.25">
      <c r="A62" s="2" t="s">
        <v>125</v>
      </c>
      <c r="B62" s="51" t="s">
        <v>126</v>
      </c>
      <c r="C62" s="51"/>
      <c r="D62" s="20">
        <v>0</v>
      </c>
      <c r="E62" s="20"/>
      <c r="F62" s="21">
        <v>0</v>
      </c>
      <c r="G62" s="21"/>
      <c r="H62" s="20">
        <v>0</v>
      </c>
      <c r="I62" s="20"/>
      <c r="J62" s="20">
        <v>0</v>
      </c>
      <c r="K62" s="20"/>
      <c r="L62" s="20">
        <v>0</v>
      </c>
      <c r="M62" s="20"/>
      <c r="N62" s="20">
        <v>0</v>
      </c>
      <c r="O62" s="20"/>
      <c r="P62" s="22">
        <v>1130</v>
      </c>
      <c r="Q62" s="22"/>
      <c r="R62" s="20">
        <v>465</v>
      </c>
      <c r="S62" s="20"/>
      <c r="T62" s="20">
        <v>595</v>
      </c>
      <c r="U62" s="20"/>
      <c r="V62" s="20">
        <v>0</v>
      </c>
      <c r="W62" s="20"/>
      <c r="X62" s="20">
        <v>450</v>
      </c>
      <c r="Y62" s="20"/>
      <c r="Z62" s="22">
        <v>1230</v>
      </c>
      <c r="AA62" s="22"/>
      <c r="AB62" s="40">
        <v>3870</v>
      </c>
      <c r="AC62" s="40"/>
    </row>
    <row r="63" spans="1:33" ht="12" customHeight="1" x14ac:dyDescent="0.25">
      <c r="A63" s="2" t="s">
        <v>127</v>
      </c>
      <c r="B63" s="8" t="s">
        <v>128</v>
      </c>
      <c r="C63" s="8"/>
      <c r="D63" s="20">
        <v>0</v>
      </c>
      <c r="E63" s="20"/>
      <c r="F63" s="21">
        <v>0</v>
      </c>
      <c r="G63" s="21"/>
      <c r="H63" s="20">
        <v>0</v>
      </c>
      <c r="I63" s="20"/>
      <c r="J63" s="20">
        <v>0</v>
      </c>
      <c r="K63" s="20"/>
      <c r="L63" s="20">
        <v>0</v>
      </c>
      <c r="M63" s="20"/>
      <c r="N63" s="20">
        <v>0</v>
      </c>
      <c r="O63" s="20"/>
      <c r="P63" s="20">
        <v>272.2</v>
      </c>
      <c r="Q63" s="20"/>
      <c r="R63" s="20">
        <v>181.32</v>
      </c>
      <c r="S63" s="20"/>
      <c r="T63" s="20">
        <v>12.4</v>
      </c>
      <c r="U63" s="20"/>
      <c r="V63" s="20">
        <v>245</v>
      </c>
      <c r="W63" s="20"/>
      <c r="X63" s="20">
        <v>260.37</v>
      </c>
      <c r="Y63" s="20"/>
      <c r="Z63" s="20">
        <v>35</v>
      </c>
      <c r="AA63" s="20"/>
      <c r="AB63" s="40">
        <v>1006.29</v>
      </c>
      <c r="AC63" s="40"/>
    </row>
    <row r="64" spans="1:33" ht="12" customHeight="1" x14ac:dyDescent="0.25">
      <c r="A64" s="2" t="s">
        <v>129</v>
      </c>
      <c r="B64" s="8" t="s">
        <v>130</v>
      </c>
      <c r="C64" s="8"/>
      <c r="D64" s="20">
        <v>0</v>
      </c>
      <c r="E64" s="20"/>
      <c r="F64" s="21">
        <v>0</v>
      </c>
      <c r="G64" s="21"/>
      <c r="H64" s="20">
        <v>0</v>
      </c>
      <c r="I64" s="20"/>
      <c r="J64" s="20">
        <v>0</v>
      </c>
      <c r="K64" s="20"/>
      <c r="L64" s="20">
        <v>0</v>
      </c>
      <c r="M64" s="20"/>
      <c r="N64" s="20">
        <v>0</v>
      </c>
      <c r="O64" s="20"/>
      <c r="P64" s="20">
        <v>0</v>
      </c>
      <c r="Q64" s="20"/>
      <c r="R64" s="20">
        <v>0</v>
      </c>
      <c r="S64" s="20"/>
      <c r="T64" s="20">
        <v>0</v>
      </c>
      <c r="U64" s="20"/>
      <c r="V64" s="20">
        <v>0</v>
      </c>
      <c r="W64" s="20"/>
      <c r="X64" s="20">
        <v>178.96</v>
      </c>
      <c r="Y64" s="20"/>
      <c r="Z64" s="20">
        <v>26.27</v>
      </c>
      <c r="AA64" s="20"/>
      <c r="AB64" s="28">
        <v>205.23</v>
      </c>
      <c r="AC64" s="28"/>
    </row>
    <row r="65" spans="1:32" ht="12" customHeight="1" x14ac:dyDescent="0.25">
      <c r="A65" s="2" t="s">
        <v>131</v>
      </c>
      <c r="B65" s="8" t="s">
        <v>132</v>
      </c>
      <c r="C65" s="8"/>
      <c r="D65" s="20">
        <v>0</v>
      </c>
      <c r="E65" s="20"/>
      <c r="F65" s="21">
        <v>0</v>
      </c>
      <c r="G65" s="21"/>
      <c r="H65" s="20">
        <v>0</v>
      </c>
      <c r="I65" s="20"/>
      <c r="J65" s="20">
        <v>0</v>
      </c>
      <c r="K65" s="20"/>
      <c r="L65" s="20">
        <v>0</v>
      </c>
      <c r="M65" s="20"/>
      <c r="N65" s="20">
        <v>0</v>
      </c>
      <c r="O65" s="20"/>
      <c r="P65" s="20">
        <v>0</v>
      </c>
      <c r="Q65" s="20"/>
      <c r="R65" s="20">
        <v>0</v>
      </c>
      <c r="S65" s="20"/>
      <c r="T65" s="20">
        <v>0</v>
      </c>
      <c r="U65" s="20"/>
      <c r="V65" s="20">
        <v>0</v>
      </c>
      <c r="W65" s="20"/>
      <c r="X65" s="20">
        <v>0</v>
      </c>
      <c r="Y65" s="20"/>
      <c r="Z65" s="20">
        <v>172.99</v>
      </c>
      <c r="AA65" s="20"/>
      <c r="AB65" s="28">
        <v>172.99</v>
      </c>
      <c r="AC65" s="28"/>
    </row>
    <row r="66" spans="1:32" ht="12" customHeight="1" x14ac:dyDescent="0.25">
      <c r="A66" s="2" t="s">
        <v>133</v>
      </c>
      <c r="B66" s="8" t="s">
        <v>134</v>
      </c>
      <c r="C66" s="8"/>
      <c r="D66" s="20">
        <v>0</v>
      </c>
      <c r="E66" s="20"/>
      <c r="F66" s="21">
        <v>0</v>
      </c>
      <c r="G66" s="21"/>
      <c r="H66" s="20">
        <v>0</v>
      </c>
      <c r="I66" s="20"/>
      <c r="J66" s="20">
        <v>0</v>
      </c>
      <c r="K66" s="20"/>
      <c r="L66" s="20">
        <v>0</v>
      </c>
      <c r="M66" s="20"/>
      <c r="N66" s="20">
        <v>0</v>
      </c>
      <c r="O66" s="20"/>
      <c r="P66" s="20">
        <v>0</v>
      </c>
      <c r="Q66" s="20"/>
      <c r="R66" s="20">
        <v>0</v>
      </c>
      <c r="S66" s="20"/>
      <c r="T66" s="20">
        <v>100.02</v>
      </c>
      <c r="U66" s="20"/>
      <c r="V66" s="20">
        <v>0</v>
      </c>
      <c r="W66" s="20"/>
      <c r="X66" s="20">
        <v>20.8</v>
      </c>
      <c r="Y66" s="20"/>
      <c r="Z66" s="20">
        <v>47.09</v>
      </c>
      <c r="AA66" s="20"/>
      <c r="AB66" s="28">
        <v>167.91</v>
      </c>
      <c r="AC66" s="28"/>
    </row>
    <row r="67" spans="1:32" ht="12" customHeight="1" x14ac:dyDescent="0.25">
      <c r="A67" s="2" t="s">
        <v>135</v>
      </c>
      <c r="B67" s="8" t="s">
        <v>136</v>
      </c>
      <c r="C67" s="8"/>
      <c r="D67" s="20">
        <v>0</v>
      </c>
      <c r="E67" s="20"/>
      <c r="F67" s="21">
        <v>0</v>
      </c>
      <c r="G67" s="21"/>
      <c r="H67" s="20">
        <v>0</v>
      </c>
      <c r="I67" s="20"/>
      <c r="J67" s="20">
        <v>0</v>
      </c>
      <c r="K67" s="20"/>
      <c r="L67" s="20">
        <v>0</v>
      </c>
      <c r="M67" s="20"/>
      <c r="N67" s="20">
        <v>0</v>
      </c>
      <c r="O67" s="20"/>
      <c r="P67" s="20">
        <v>0</v>
      </c>
      <c r="Q67" s="20"/>
      <c r="R67" s="20">
        <v>0</v>
      </c>
      <c r="S67" s="20"/>
      <c r="T67" s="20">
        <v>0</v>
      </c>
      <c r="U67" s="20"/>
      <c r="V67" s="20">
        <v>0</v>
      </c>
      <c r="W67" s="20"/>
      <c r="X67" s="22">
        <v>1362.92</v>
      </c>
      <c r="Y67" s="22"/>
      <c r="Z67" s="20">
        <v>0</v>
      </c>
      <c r="AA67" s="20"/>
      <c r="AB67" s="40">
        <v>1362.92</v>
      </c>
      <c r="AC67" s="40"/>
    </row>
    <row r="68" spans="1:32" ht="12" customHeight="1" x14ac:dyDescent="0.25">
      <c r="A68" s="2" t="s">
        <v>137</v>
      </c>
      <c r="B68" s="8" t="s">
        <v>138</v>
      </c>
      <c r="C68" s="8"/>
      <c r="D68" s="20">
        <v>0</v>
      </c>
      <c r="E68" s="20"/>
      <c r="F68" s="21">
        <v>0</v>
      </c>
      <c r="G68" s="21"/>
      <c r="H68" s="20">
        <v>0</v>
      </c>
      <c r="I68" s="20"/>
      <c r="J68" s="20">
        <v>0</v>
      </c>
      <c r="K68" s="20"/>
      <c r="L68" s="20">
        <v>0</v>
      </c>
      <c r="M68" s="20"/>
      <c r="N68" s="20">
        <v>0</v>
      </c>
      <c r="O68" s="20"/>
      <c r="P68" s="20">
        <v>0</v>
      </c>
      <c r="Q68" s="20"/>
      <c r="R68" s="20">
        <v>0</v>
      </c>
      <c r="S68" s="20"/>
      <c r="T68" s="20">
        <v>0</v>
      </c>
      <c r="U68" s="20"/>
      <c r="V68" s="20">
        <v>0</v>
      </c>
      <c r="W68" s="20"/>
      <c r="X68" s="22">
        <v>1254.68</v>
      </c>
      <c r="Y68" s="22"/>
      <c r="Z68" s="20">
        <v>0</v>
      </c>
      <c r="AA68" s="20"/>
      <c r="AB68" s="40">
        <v>1254.68</v>
      </c>
      <c r="AC68" s="40"/>
    </row>
    <row r="69" spans="1:32" ht="12" customHeight="1" x14ac:dyDescent="0.25">
      <c r="A69" s="2" t="s">
        <v>139</v>
      </c>
      <c r="B69" s="8" t="s">
        <v>140</v>
      </c>
      <c r="C69" s="8"/>
      <c r="D69" s="20">
        <v>0</v>
      </c>
      <c r="E69" s="20"/>
      <c r="F69" s="21">
        <v>0</v>
      </c>
      <c r="G69" s="21"/>
      <c r="H69" s="20">
        <v>0</v>
      </c>
      <c r="I69" s="20"/>
      <c r="J69" s="20">
        <v>0</v>
      </c>
      <c r="K69" s="20"/>
      <c r="L69" s="20">
        <v>0</v>
      </c>
      <c r="M69" s="20"/>
      <c r="N69" s="20">
        <v>0</v>
      </c>
      <c r="O69" s="20"/>
      <c r="P69" s="20">
        <v>0</v>
      </c>
      <c r="Q69" s="20"/>
      <c r="R69" s="20">
        <v>0</v>
      </c>
      <c r="S69" s="20"/>
      <c r="T69" s="20">
        <v>0</v>
      </c>
      <c r="U69" s="20"/>
      <c r="V69" s="20">
        <v>0</v>
      </c>
      <c r="W69" s="20"/>
      <c r="X69" s="20">
        <v>250</v>
      </c>
      <c r="Y69" s="20"/>
      <c r="Z69" s="20">
        <v>0</v>
      </c>
      <c r="AA69" s="20"/>
      <c r="AB69" s="28">
        <v>250</v>
      </c>
      <c r="AC69" s="28"/>
    </row>
    <row r="70" spans="1:32" ht="12" customHeight="1" x14ac:dyDescent="0.25">
      <c r="A70" s="2" t="s">
        <v>141</v>
      </c>
      <c r="B70" s="8" t="s">
        <v>142</v>
      </c>
      <c r="C70" s="8"/>
      <c r="D70" s="20">
        <v>0</v>
      </c>
      <c r="E70" s="20"/>
      <c r="F70" s="21">
        <v>0</v>
      </c>
      <c r="G70" s="21"/>
      <c r="H70" s="20">
        <v>0</v>
      </c>
      <c r="I70" s="20"/>
      <c r="J70" s="20">
        <v>0</v>
      </c>
      <c r="K70" s="20"/>
      <c r="L70" s="20">
        <v>0</v>
      </c>
      <c r="M70" s="20"/>
      <c r="N70" s="20">
        <v>0</v>
      </c>
      <c r="O70" s="20"/>
      <c r="P70" s="20">
        <v>285.39</v>
      </c>
      <c r="Q70" s="20"/>
      <c r="R70" s="20">
        <v>466.45</v>
      </c>
      <c r="S70" s="20"/>
      <c r="T70" s="20">
        <v>358.98</v>
      </c>
      <c r="U70" s="20"/>
      <c r="V70" s="20">
        <v>0</v>
      </c>
      <c r="W70" s="20"/>
      <c r="X70" s="20">
        <v>923.36</v>
      </c>
      <c r="Y70" s="20"/>
      <c r="Z70" s="20">
        <v>677.04</v>
      </c>
      <c r="AA70" s="20"/>
      <c r="AB70" s="40">
        <v>2711.22</v>
      </c>
      <c r="AC70" s="40"/>
    </row>
    <row r="71" spans="1:32" ht="11.25" customHeight="1" x14ac:dyDescent="0.25">
      <c r="A71" s="2" t="s">
        <v>143</v>
      </c>
      <c r="B71" s="8" t="s">
        <v>144</v>
      </c>
      <c r="C71" s="8"/>
      <c r="D71" s="20">
        <v>0</v>
      </c>
      <c r="E71" s="20"/>
      <c r="F71" s="21">
        <v>0</v>
      </c>
      <c r="G71" s="21"/>
      <c r="H71" s="20">
        <v>0</v>
      </c>
      <c r="I71" s="20"/>
      <c r="J71" s="20">
        <v>0</v>
      </c>
      <c r="K71" s="20"/>
      <c r="L71" s="20">
        <v>0</v>
      </c>
      <c r="M71" s="20"/>
      <c r="N71" s="20">
        <v>0</v>
      </c>
      <c r="O71" s="20"/>
      <c r="P71" s="20">
        <v>545.72</v>
      </c>
      <c r="Q71" s="20"/>
      <c r="R71" s="20">
        <v>56.78</v>
      </c>
      <c r="S71" s="20"/>
      <c r="T71" s="20">
        <v>51.22</v>
      </c>
      <c r="U71" s="20"/>
      <c r="V71" s="20">
        <v>0</v>
      </c>
      <c r="W71" s="20"/>
      <c r="X71" s="20">
        <v>38.409999999999997</v>
      </c>
      <c r="Y71" s="20"/>
      <c r="Z71" s="20">
        <v>144.06</v>
      </c>
      <c r="AA71" s="20"/>
      <c r="AB71" s="28">
        <v>836.19</v>
      </c>
      <c r="AC71" s="28"/>
    </row>
    <row r="72" spans="1:32" ht="11.25" customHeight="1" x14ac:dyDescent="0.25">
      <c r="A72" s="35"/>
      <c r="B72" s="35"/>
      <c r="C72" s="35"/>
      <c r="D72" s="35"/>
      <c r="E72" s="36" t="s">
        <v>70</v>
      </c>
      <c r="F72" s="36"/>
      <c r="G72" s="37" t="s">
        <v>71</v>
      </c>
      <c r="H72" s="37"/>
      <c r="I72" s="36" t="s">
        <v>72</v>
      </c>
      <c r="J72" s="36"/>
      <c r="K72" s="36" t="s">
        <v>73</v>
      </c>
      <c r="L72" s="36"/>
      <c r="M72" s="36" t="s">
        <v>74</v>
      </c>
      <c r="N72" s="36"/>
      <c r="O72" s="36" t="s">
        <v>75</v>
      </c>
      <c r="P72" s="36"/>
      <c r="Q72" s="36" t="s">
        <v>76</v>
      </c>
      <c r="R72" s="36"/>
      <c r="S72" s="36" t="s">
        <v>77</v>
      </c>
      <c r="T72" s="36"/>
      <c r="U72" s="36" t="s">
        <v>78</v>
      </c>
      <c r="V72" s="36"/>
      <c r="W72" s="36" t="s">
        <v>79</v>
      </c>
      <c r="X72" s="36"/>
      <c r="Y72" s="36" t="s">
        <v>80</v>
      </c>
      <c r="Z72" s="36"/>
      <c r="AA72" s="36" t="s">
        <v>81</v>
      </c>
      <c r="AB72" s="36"/>
      <c r="AC72" s="38" t="s">
        <v>82</v>
      </c>
      <c r="AD72" s="38"/>
    </row>
    <row r="73" spans="1:32" ht="13.8" customHeight="1" x14ac:dyDescent="0.25">
      <c r="A73" s="29" t="s">
        <v>145</v>
      </c>
      <c r="B73" s="29"/>
      <c r="C73" s="30" t="s">
        <v>146</v>
      </c>
      <c r="D73" s="30"/>
      <c r="E73" s="31">
        <v>0</v>
      </c>
      <c r="F73" s="31"/>
      <c r="G73" s="32">
        <v>0</v>
      </c>
      <c r="H73" s="32"/>
      <c r="I73" s="31">
        <v>0</v>
      </c>
      <c r="J73" s="31"/>
      <c r="K73" s="31">
        <v>0</v>
      </c>
      <c r="L73" s="31"/>
      <c r="M73" s="31">
        <v>0</v>
      </c>
      <c r="N73" s="31"/>
      <c r="O73" s="31">
        <v>0</v>
      </c>
      <c r="P73" s="31"/>
      <c r="Q73" s="31">
        <v>616.25</v>
      </c>
      <c r="R73" s="31"/>
      <c r="S73" s="31">
        <v>149.16999999999999</v>
      </c>
      <c r="T73" s="31"/>
      <c r="U73" s="31">
        <v>0</v>
      </c>
      <c r="V73" s="31"/>
      <c r="W73" s="31">
        <v>0</v>
      </c>
      <c r="X73" s="31"/>
      <c r="Y73" s="31">
        <v>0</v>
      </c>
      <c r="Z73" s="31"/>
      <c r="AA73" s="31">
        <v>422.95</v>
      </c>
      <c r="AB73" s="31"/>
      <c r="AC73" s="34">
        <v>1188.3699999999999</v>
      </c>
      <c r="AD73" s="34"/>
    </row>
    <row r="74" spans="1:32" ht="12" customHeight="1" x14ac:dyDescent="0.25">
      <c r="A74" s="7" t="s">
        <v>147</v>
      </c>
      <c r="B74" s="7"/>
      <c r="C74" s="8" t="s">
        <v>148</v>
      </c>
      <c r="D74" s="8"/>
      <c r="E74" s="20">
        <v>0</v>
      </c>
      <c r="F74" s="20"/>
      <c r="G74" s="21">
        <v>0</v>
      </c>
      <c r="H74" s="21"/>
      <c r="I74" s="20">
        <v>0</v>
      </c>
      <c r="J74" s="20"/>
      <c r="K74" s="20">
        <v>0</v>
      </c>
      <c r="L74" s="20"/>
      <c r="M74" s="20">
        <v>0</v>
      </c>
      <c r="N74" s="20"/>
      <c r="O74" s="20">
        <v>0</v>
      </c>
      <c r="P74" s="20"/>
      <c r="Q74" s="20">
        <v>661.14</v>
      </c>
      <c r="R74" s="20"/>
      <c r="S74" s="20">
        <v>96.7</v>
      </c>
      <c r="T74" s="20"/>
      <c r="U74" s="20">
        <v>134.26</v>
      </c>
      <c r="V74" s="20"/>
      <c r="W74" s="20">
        <v>0</v>
      </c>
      <c r="X74" s="20"/>
      <c r="Y74" s="20">
        <v>0</v>
      </c>
      <c r="Z74" s="20"/>
      <c r="AA74" s="20">
        <v>0</v>
      </c>
      <c r="AB74" s="20"/>
      <c r="AC74" s="28">
        <v>892.1</v>
      </c>
      <c r="AD74" s="28"/>
    </row>
    <row r="75" spans="1:32" ht="12" customHeight="1" x14ac:dyDescent="0.25">
      <c r="A75" s="7" t="s">
        <v>149</v>
      </c>
      <c r="B75" s="7"/>
      <c r="C75" s="8" t="s">
        <v>150</v>
      </c>
      <c r="D75" s="8"/>
      <c r="E75" s="20">
        <v>0</v>
      </c>
      <c r="F75" s="20"/>
      <c r="G75" s="21">
        <v>0</v>
      </c>
      <c r="H75" s="21"/>
      <c r="I75" s="20">
        <v>0</v>
      </c>
      <c r="J75" s="20"/>
      <c r="K75" s="20">
        <v>0</v>
      </c>
      <c r="L75" s="20"/>
      <c r="M75" s="20">
        <v>0</v>
      </c>
      <c r="N75" s="20"/>
      <c r="O75" s="20">
        <v>0</v>
      </c>
      <c r="P75" s="20"/>
      <c r="Q75" s="20">
        <v>460.45</v>
      </c>
      <c r="R75" s="20"/>
      <c r="S75" s="20">
        <v>302.17</v>
      </c>
      <c r="T75" s="20"/>
      <c r="U75" s="20">
        <v>580.04999999999995</v>
      </c>
      <c r="V75" s="20"/>
      <c r="W75" s="20">
        <v>0</v>
      </c>
      <c r="X75" s="20"/>
      <c r="Y75" s="20">
        <v>984.46</v>
      </c>
      <c r="Z75" s="20"/>
      <c r="AA75" s="22">
        <v>1056.9100000000001</v>
      </c>
      <c r="AB75" s="22"/>
      <c r="AC75" s="40">
        <v>3384.04</v>
      </c>
      <c r="AD75" s="40"/>
    </row>
    <row r="76" spans="1:32" ht="12" customHeight="1" x14ac:dyDescent="0.25">
      <c r="A76" s="7" t="s">
        <v>151</v>
      </c>
      <c r="B76" s="7"/>
      <c r="C76" s="8" t="s">
        <v>152</v>
      </c>
      <c r="D76" s="8"/>
      <c r="E76" s="20">
        <v>0</v>
      </c>
      <c r="F76" s="20"/>
      <c r="G76" s="21">
        <v>0</v>
      </c>
      <c r="H76" s="21"/>
      <c r="I76" s="20">
        <v>0</v>
      </c>
      <c r="J76" s="20"/>
      <c r="K76" s="20">
        <v>0</v>
      </c>
      <c r="L76" s="20"/>
      <c r="M76" s="20">
        <v>0</v>
      </c>
      <c r="N76" s="20"/>
      <c r="O76" s="20">
        <v>0</v>
      </c>
      <c r="P76" s="20"/>
      <c r="Q76" s="20">
        <v>0</v>
      </c>
      <c r="R76" s="20"/>
      <c r="S76" s="20">
        <v>0</v>
      </c>
      <c r="T76" s="20"/>
      <c r="U76" s="20">
        <v>0</v>
      </c>
      <c r="V76" s="20"/>
      <c r="W76" s="20">
        <v>0</v>
      </c>
      <c r="X76" s="20"/>
      <c r="Y76" s="20">
        <v>3.43</v>
      </c>
      <c r="Z76" s="20"/>
      <c r="AA76" s="20">
        <v>232.26</v>
      </c>
      <c r="AB76" s="20"/>
      <c r="AC76" s="28">
        <v>235.69</v>
      </c>
      <c r="AD76" s="28"/>
    </row>
    <row r="77" spans="1:32" ht="12" customHeight="1" x14ac:dyDescent="0.25">
      <c r="A77" s="7" t="s">
        <v>153</v>
      </c>
      <c r="B77" s="7"/>
      <c r="C77" s="8" t="s">
        <v>154</v>
      </c>
      <c r="D77" s="8"/>
      <c r="E77" s="20">
        <v>0</v>
      </c>
      <c r="F77" s="20"/>
      <c r="G77" s="21">
        <v>0</v>
      </c>
      <c r="H77" s="21"/>
      <c r="I77" s="20">
        <v>0</v>
      </c>
      <c r="J77" s="20"/>
      <c r="K77" s="20">
        <v>0</v>
      </c>
      <c r="L77" s="20"/>
      <c r="M77" s="20">
        <v>0</v>
      </c>
      <c r="N77" s="20"/>
      <c r="O77" s="20">
        <v>0</v>
      </c>
      <c r="P77" s="20"/>
      <c r="Q77" s="20">
        <v>849.17</v>
      </c>
      <c r="R77" s="20"/>
      <c r="S77" s="20">
        <v>213.84</v>
      </c>
      <c r="T77" s="20"/>
      <c r="U77" s="20">
        <v>0</v>
      </c>
      <c r="V77" s="20"/>
      <c r="W77" s="20">
        <v>320.70999999999998</v>
      </c>
      <c r="X77" s="20"/>
      <c r="Y77" s="22">
        <v>-1383.72</v>
      </c>
      <c r="Z77" s="22"/>
      <c r="AA77" s="20">
        <v>0</v>
      </c>
      <c r="AB77" s="20"/>
      <c r="AC77" s="28">
        <v>0</v>
      </c>
      <c r="AD77" s="28"/>
    </row>
    <row r="78" spans="1:32" ht="12" customHeight="1" x14ac:dyDescent="0.25">
      <c r="A78" s="7" t="s">
        <v>155</v>
      </c>
      <c r="B78" s="7"/>
      <c r="C78" s="8" t="s">
        <v>156</v>
      </c>
      <c r="D78" s="8"/>
      <c r="E78" s="20">
        <v>0</v>
      </c>
      <c r="F78" s="20"/>
      <c r="G78" s="21">
        <v>0</v>
      </c>
      <c r="H78" s="21"/>
      <c r="I78" s="20">
        <v>0</v>
      </c>
      <c r="J78" s="20"/>
      <c r="K78" s="20">
        <v>0</v>
      </c>
      <c r="L78" s="20"/>
      <c r="M78" s="20">
        <v>0</v>
      </c>
      <c r="N78" s="20"/>
      <c r="O78" s="20">
        <v>0</v>
      </c>
      <c r="P78" s="20"/>
      <c r="Q78" s="20">
        <v>0</v>
      </c>
      <c r="R78" s="20"/>
      <c r="S78" s="20">
        <v>0</v>
      </c>
      <c r="T78" s="20"/>
      <c r="U78" s="20">
        <v>0</v>
      </c>
      <c r="V78" s="20"/>
      <c r="W78" s="20">
        <v>0</v>
      </c>
      <c r="X78" s="20"/>
      <c r="Y78" s="20">
        <v>75</v>
      </c>
      <c r="Z78" s="20"/>
      <c r="AA78" s="20">
        <v>75</v>
      </c>
      <c r="AB78" s="20"/>
      <c r="AC78" s="28">
        <v>150</v>
      </c>
      <c r="AD78" s="28"/>
    </row>
    <row r="79" spans="1:32" ht="12" customHeight="1" x14ac:dyDescent="0.25">
      <c r="A79" s="7" t="s">
        <v>157</v>
      </c>
      <c r="B79" s="7"/>
      <c r="C79" s="19" t="s">
        <v>158</v>
      </c>
      <c r="D79" s="19"/>
      <c r="E79" s="20">
        <v>0</v>
      </c>
      <c r="F79" s="20"/>
      <c r="G79" s="21">
        <v>0</v>
      </c>
      <c r="H79" s="21"/>
      <c r="I79" s="20">
        <v>0</v>
      </c>
      <c r="J79" s="20"/>
      <c r="K79" s="20">
        <v>0</v>
      </c>
      <c r="L79" s="20"/>
      <c r="M79" s="20">
        <v>0</v>
      </c>
      <c r="N79" s="20"/>
      <c r="O79" s="20">
        <v>0</v>
      </c>
      <c r="P79" s="20"/>
      <c r="Q79" s="22">
        <v>2092.5</v>
      </c>
      <c r="R79" s="22"/>
      <c r="S79" s="20">
        <v>0</v>
      </c>
      <c r="T79" s="20"/>
      <c r="U79" s="20">
        <v>0</v>
      </c>
      <c r="V79" s="20"/>
      <c r="W79" s="20">
        <v>575</v>
      </c>
      <c r="X79" s="20"/>
      <c r="Y79" s="22">
        <v>1090</v>
      </c>
      <c r="Z79" s="22"/>
      <c r="AA79" s="20">
        <v>0</v>
      </c>
      <c r="AB79" s="20"/>
      <c r="AC79" s="23">
        <v>3757.5</v>
      </c>
      <c r="AD79" s="23"/>
      <c r="AF79" t="s">
        <v>375</v>
      </c>
    </row>
    <row r="80" spans="1:32" ht="11.25" customHeight="1" x14ac:dyDescent="0.25">
      <c r="A80" s="7" t="s">
        <v>159</v>
      </c>
      <c r="B80" s="7"/>
      <c r="C80" s="8" t="s">
        <v>160</v>
      </c>
      <c r="D80" s="8"/>
      <c r="E80" s="24">
        <v>0</v>
      </c>
      <c r="F80" s="24"/>
      <c r="G80" s="25">
        <v>0</v>
      </c>
      <c r="H80" s="25"/>
      <c r="I80" s="24">
        <v>0</v>
      </c>
      <c r="J80" s="24"/>
      <c r="K80" s="24">
        <v>0</v>
      </c>
      <c r="L80" s="24"/>
      <c r="M80" s="24">
        <v>0</v>
      </c>
      <c r="N80" s="24"/>
      <c r="O80" s="24">
        <v>0</v>
      </c>
      <c r="P80" s="24"/>
      <c r="Q80" s="24">
        <v>0</v>
      </c>
      <c r="R80" s="24"/>
      <c r="S80" s="24">
        <v>0</v>
      </c>
      <c r="T80" s="24"/>
      <c r="U80" s="24">
        <v>0</v>
      </c>
      <c r="V80" s="24"/>
      <c r="W80" s="24">
        <v>0</v>
      </c>
      <c r="X80" s="24"/>
      <c r="Y80" s="24">
        <v>367</v>
      </c>
      <c r="Z80" s="24"/>
      <c r="AA80" s="24">
        <v>0</v>
      </c>
      <c r="AB80" s="24"/>
      <c r="AC80" s="43">
        <v>367</v>
      </c>
      <c r="AD80" s="43"/>
    </row>
    <row r="81" spans="1:33" ht="18.75" customHeight="1" x14ac:dyDescent="0.25">
      <c r="A81" s="7" t="s">
        <v>161</v>
      </c>
      <c r="B81" s="7"/>
      <c r="C81" s="8" t="s">
        <v>162</v>
      </c>
      <c r="D81" s="8"/>
      <c r="E81" s="9">
        <v>0</v>
      </c>
      <c r="F81" s="9"/>
      <c r="G81" s="10">
        <v>0</v>
      </c>
      <c r="H81" s="10"/>
      <c r="I81" s="9">
        <v>0</v>
      </c>
      <c r="J81" s="9"/>
      <c r="K81" s="9">
        <v>0</v>
      </c>
      <c r="L81" s="9"/>
      <c r="M81" s="9">
        <v>0</v>
      </c>
      <c r="N81" s="9"/>
      <c r="O81" s="9">
        <v>0</v>
      </c>
      <c r="P81" s="9"/>
      <c r="Q81" s="11">
        <v>7266.57</v>
      </c>
      <c r="R81" s="11"/>
      <c r="S81" s="11">
        <v>2363.67</v>
      </c>
      <c r="T81" s="11"/>
      <c r="U81" s="9">
        <v>872.24</v>
      </c>
      <c r="V81" s="9"/>
      <c r="W81" s="11">
        <v>2185.71</v>
      </c>
      <c r="X81" s="11"/>
      <c r="Y81" s="11">
        <v>6050.15</v>
      </c>
      <c r="Z81" s="11"/>
      <c r="AA81" s="11">
        <v>4828.6000000000004</v>
      </c>
      <c r="AB81" s="11"/>
      <c r="AC81" s="12">
        <v>23566.94</v>
      </c>
      <c r="AD81" s="12"/>
      <c r="AF81">
        <f>AC81*7/12</f>
        <v>13747.381666666666</v>
      </c>
      <c r="AG81">
        <f>AF81/106</f>
        <v>129.69227987421382</v>
      </c>
    </row>
    <row r="82" spans="1:33" ht="18" customHeight="1" x14ac:dyDescent="0.25">
      <c r="A82" s="7" t="s">
        <v>163</v>
      </c>
      <c r="B82" s="7"/>
      <c r="C82" s="13" t="s">
        <v>164</v>
      </c>
      <c r="D82" s="13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1:33" ht="12" customHeight="1" x14ac:dyDescent="0.25">
      <c r="A83" s="7" t="s">
        <v>165</v>
      </c>
      <c r="B83" s="7"/>
      <c r="C83" s="8" t="s">
        <v>166</v>
      </c>
      <c r="D83" s="8"/>
      <c r="E83" s="20">
        <v>0</v>
      </c>
      <c r="F83" s="20"/>
      <c r="G83" s="21">
        <v>0</v>
      </c>
      <c r="H83" s="21"/>
      <c r="I83" s="20">
        <v>0</v>
      </c>
      <c r="J83" s="20"/>
      <c r="K83" s="20">
        <v>0</v>
      </c>
      <c r="L83" s="20"/>
      <c r="M83" s="20">
        <v>0</v>
      </c>
      <c r="N83" s="20"/>
      <c r="O83" s="20">
        <v>0</v>
      </c>
      <c r="P83" s="20"/>
      <c r="Q83" s="20">
        <v>0</v>
      </c>
      <c r="R83" s="20"/>
      <c r="S83" s="20">
        <v>0</v>
      </c>
      <c r="T83" s="20"/>
      <c r="U83" s="20">
        <v>6.1</v>
      </c>
      <c r="V83" s="20"/>
      <c r="W83" s="20">
        <v>0</v>
      </c>
      <c r="X83" s="20"/>
      <c r="Y83" s="20">
        <v>0</v>
      </c>
      <c r="Z83" s="20"/>
      <c r="AA83" s="20">
        <v>91.3</v>
      </c>
      <c r="AB83" s="20"/>
      <c r="AC83" s="28">
        <v>97.4</v>
      </c>
      <c r="AD83" s="28"/>
    </row>
    <row r="84" spans="1:33" ht="12" customHeight="1" x14ac:dyDescent="0.25">
      <c r="A84" s="7" t="s">
        <v>167</v>
      </c>
      <c r="B84" s="7"/>
      <c r="C84" s="8" t="s">
        <v>168</v>
      </c>
      <c r="D84" s="8"/>
      <c r="E84" s="20">
        <v>0</v>
      </c>
      <c r="F84" s="20"/>
      <c r="G84" s="21">
        <v>0</v>
      </c>
      <c r="H84" s="21"/>
      <c r="I84" s="20">
        <v>0</v>
      </c>
      <c r="J84" s="20"/>
      <c r="K84" s="20">
        <v>0</v>
      </c>
      <c r="L84" s="20"/>
      <c r="M84" s="20">
        <v>0</v>
      </c>
      <c r="N84" s="20"/>
      <c r="O84" s="20">
        <v>0</v>
      </c>
      <c r="P84" s="20"/>
      <c r="Q84" s="20">
        <v>320</v>
      </c>
      <c r="R84" s="20"/>
      <c r="S84" s="20">
        <v>380</v>
      </c>
      <c r="T84" s="20"/>
      <c r="U84" s="20">
        <v>270</v>
      </c>
      <c r="V84" s="20"/>
      <c r="W84" s="20">
        <v>0</v>
      </c>
      <c r="X84" s="20"/>
      <c r="Y84" s="20">
        <v>105</v>
      </c>
      <c r="Z84" s="20"/>
      <c r="AA84" s="20">
        <v>320</v>
      </c>
      <c r="AB84" s="20"/>
      <c r="AC84" s="40">
        <v>1395</v>
      </c>
      <c r="AD84" s="40"/>
    </row>
    <row r="85" spans="1:33" ht="12" customHeight="1" x14ac:dyDescent="0.25">
      <c r="A85" s="7" t="s">
        <v>169</v>
      </c>
      <c r="B85" s="7"/>
      <c r="C85" s="8" t="s">
        <v>170</v>
      </c>
      <c r="D85" s="8"/>
      <c r="E85" s="20">
        <v>0</v>
      </c>
      <c r="F85" s="20"/>
      <c r="G85" s="21">
        <v>0</v>
      </c>
      <c r="H85" s="21"/>
      <c r="I85" s="20">
        <v>0</v>
      </c>
      <c r="J85" s="20"/>
      <c r="K85" s="20">
        <v>0</v>
      </c>
      <c r="L85" s="20"/>
      <c r="M85" s="20">
        <v>0</v>
      </c>
      <c r="N85" s="20"/>
      <c r="O85" s="20">
        <v>0</v>
      </c>
      <c r="P85" s="20"/>
      <c r="Q85" s="20">
        <v>0</v>
      </c>
      <c r="R85" s="20"/>
      <c r="S85" s="20">
        <v>0</v>
      </c>
      <c r="T85" s="20"/>
      <c r="U85" s="20">
        <v>74.819999999999993</v>
      </c>
      <c r="V85" s="20"/>
      <c r="W85" s="20">
        <v>58.76</v>
      </c>
      <c r="X85" s="20"/>
      <c r="Y85" s="20">
        <v>-133.58000000000001</v>
      </c>
      <c r="Z85" s="20"/>
      <c r="AA85" s="20">
        <v>0</v>
      </c>
      <c r="AB85" s="20"/>
      <c r="AC85" s="28">
        <v>0</v>
      </c>
      <c r="AD85" s="28"/>
    </row>
    <row r="86" spans="1:33" ht="12" customHeight="1" x14ac:dyDescent="0.25">
      <c r="A86" s="7" t="s">
        <v>171</v>
      </c>
      <c r="B86" s="7"/>
      <c r="C86" s="8" t="s">
        <v>172</v>
      </c>
      <c r="D86" s="8"/>
      <c r="E86" s="20">
        <v>0</v>
      </c>
      <c r="F86" s="20"/>
      <c r="G86" s="21">
        <v>0</v>
      </c>
      <c r="H86" s="21"/>
      <c r="I86" s="20">
        <v>0</v>
      </c>
      <c r="J86" s="20"/>
      <c r="K86" s="20">
        <v>0</v>
      </c>
      <c r="L86" s="20"/>
      <c r="M86" s="20">
        <v>0</v>
      </c>
      <c r="N86" s="20"/>
      <c r="O86" s="20">
        <v>0</v>
      </c>
      <c r="P86" s="20"/>
      <c r="Q86" s="22">
        <v>2570</v>
      </c>
      <c r="R86" s="22"/>
      <c r="S86" s="22">
        <v>2145</v>
      </c>
      <c r="T86" s="22"/>
      <c r="U86" s="20">
        <v>760</v>
      </c>
      <c r="V86" s="20"/>
      <c r="W86" s="20">
        <v>50</v>
      </c>
      <c r="X86" s="20"/>
      <c r="Y86" s="20">
        <v>455</v>
      </c>
      <c r="Z86" s="20"/>
      <c r="AA86" s="20">
        <v>990</v>
      </c>
      <c r="AB86" s="20"/>
      <c r="AC86" s="40">
        <v>6970</v>
      </c>
      <c r="AD86" s="40"/>
    </row>
    <row r="87" spans="1:33" ht="12" customHeight="1" x14ac:dyDescent="0.25">
      <c r="A87" s="7" t="s">
        <v>173</v>
      </c>
      <c r="B87" s="7"/>
      <c r="C87" s="8" t="s">
        <v>174</v>
      </c>
      <c r="D87" s="8"/>
      <c r="E87" s="20">
        <v>0</v>
      </c>
      <c r="F87" s="20"/>
      <c r="G87" s="21">
        <v>0</v>
      </c>
      <c r="H87" s="21"/>
      <c r="I87" s="20">
        <v>0</v>
      </c>
      <c r="J87" s="20"/>
      <c r="K87" s="20">
        <v>0</v>
      </c>
      <c r="L87" s="20"/>
      <c r="M87" s="20">
        <v>0</v>
      </c>
      <c r="N87" s="20"/>
      <c r="O87" s="20">
        <v>0</v>
      </c>
      <c r="P87" s="20"/>
      <c r="Q87" s="20">
        <v>665</v>
      </c>
      <c r="R87" s="20"/>
      <c r="S87" s="20">
        <v>385</v>
      </c>
      <c r="T87" s="20"/>
      <c r="U87" s="20">
        <v>165</v>
      </c>
      <c r="V87" s="20"/>
      <c r="W87" s="20">
        <v>0</v>
      </c>
      <c r="X87" s="20"/>
      <c r="Y87" s="22">
        <v>1110</v>
      </c>
      <c r="Z87" s="22"/>
      <c r="AA87" s="20">
        <v>335</v>
      </c>
      <c r="AB87" s="20"/>
      <c r="AC87" s="40">
        <v>2660</v>
      </c>
      <c r="AD87" s="40"/>
    </row>
    <row r="88" spans="1:33" ht="12" customHeight="1" x14ac:dyDescent="0.25">
      <c r="A88" s="7" t="s">
        <v>175</v>
      </c>
      <c r="B88" s="7"/>
      <c r="C88" s="8" t="s">
        <v>176</v>
      </c>
      <c r="D88" s="8"/>
      <c r="E88" s="20">
        <v>0</v>
      </c>
      <c r="F88" s="20"/>
      <c r="G88" s="21">
        <v>0</v>
      </c>
      <c r="H88" s="21"/>
      <c r="I88" s="20">
        <v>0</v>
      </c>
      <c r="J88" s="20"/>
      <c r="K88" s="20">
        <v>0</v>
      </c>
      <c r="L88" s="20"/>
      <c r="M88" s="20">
        <v>0</v>
      </c>
      <c r="N88" s="20"/>
      <c r="O88" s="20">
        <v>0</v>
      </c>
      <c r="P88" s="20"/>
      <c r="Q88" s="20">
        <v>0</v>
      </c>
      <c r="R88" s="20"/>
      <c r="S88" s="22">
        <v>1030</v>
      </c>
      <c r="T88" s="22"/>
      <c r="U88" s="20">
        <v>760</v>
      </c>
      <c r="V88" s="20"/>
      <c r="W88" s="20">
        <v>825</v>
      </c>
      <c r="X88" s="20"/>
      <c r="Y88" s="22">
        <v>1560</v>
      </c>
      <c r="Z88" s="22"/>
      <c r="AA88" s="20">
        <v>685</v>
      </c>
      <c r="AB88" s="20"/>
      <c r="AC88" s="40">
        <v>4860</v>
      </c>
      <c r="AD88" s="40"/>
    </row>
    <row r="89" spans="1:33" ht="11.25" customHeight="1" x14ac:dyDescent="0.25">
      <c r="A89" s="7" t="s">
        <v>177</v>
      </c>
      <c r="B89" s="7"/>
      <c r="C89" s="8" t="s">
        <v>178</v>
      </c>
      <c r="D89" s="8"/>
      <c r="E89" s="24">
        <v>0</v>
      </c>
      <c r="F89" s="24"/>
      <c r="G89" s="25">
        <v>0</v>
      </c>
      <c r="H89" s="25"/>
      <c r="I89" s="24">
        <v>0</v>
      </c>
      <c r="J89" s="24"/>
      <c r="K89" s="24">
        <v>0</v>
      </c>
      <c r="L89" s="24"/>
      <c r="M89" s="24">
        <v>0</v>
      </c>
      <c r="N89" s="24"/>
      <c r="O89" s="24">
        <v>0</v>
      </c>
      <c r="P89" s="24"/>
      <c r="Q89" s="24">
        <v>330</v>
      </c>
      <c r="R89" s="24"/>
      <c r="S89" s="24">
        <v>740</v>
      </c>
      <c r="T89" s="24"/>
      <c r="U89" s="24">
        <v>725</v>
      </c>
      <c r="V89" s="24"/>
      <c r="W89" s="24">
        <v>0</v>
      </c>
      <c r="X89" s="24"/>
      <c r="Y89" s="24">
        <v>265</v>
      </c>
      <c r="Z89" s="24"/>
      <c r="AA89" s="26">
        <v>1075</v>
      </c>
      <c r="AB89" s="26"/>
      <c r="AC89" s="27">
        <v>3135</v>
      </c>
      <c r="AD89" s="27"/>
    </row>
    <row r="90" spans="1:33" ht="18.75" customHeight="1" x14ac:dyDescent="0.25">
      <c r="A90" s="7" t="s">
        <v>179</v>
      </c>
      <c r="B90" s="7"/>
      <c r="C90" s="8" t="s">
        <v>180</v>
      </c>
      <c r="D90" s="8"/>
      <c r="E90" s="9">
        <v>0</v>
      </c>
      <c r="F90" s="9"/>
      <c r="G90" s="10">
        <v>0</v>
      </c>
      <c r="H90" s="10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11">
        <v>3885</v>
      </c>
      <c r="R90" s="11"/>
      <c r="S90" s="11">
        <v>4680</v>
      </c>
      <c r="T90" s="11"/>
      <c r="U90" s="11">
        <v>2760.92</v>
      </c>
      <c r="V90" s="11"/>
      <c r="W90" s="9">
        <v>933.76</v>
      </c>
      <c r="X90" s="9"/>
      <c r="Y90" s="11">
        <v>3361.42</v>
      </c>
      <c r="Z90" s="11"/>
      <c r="AA90" s="11">
        <v>3496.3</v>
      </c>
      <c r="AB90" s="11"/>
      <c r="AC90" s="12">
        <v>19117.400000000001</v>
      </c>
      <c r="AD90" s="12"/>
      <c r="AF90">
        <f>AC90*7/12</f>
        <v>11151.816666666668</v>
      </c>
      <c r="AG90">
        <f>AF90/106</f>
        <v>105.20581761006289</v>
      </c>
    </row>
    <row r="91" spans="1:33" ht="18" customHeight="1" x14ac:dyDescent="0.25">
      <c r="A91" s="7" t="s">
        <v>181</v>
      </c>
      <c r="B91" s="7"/>
      <c r="C91" s="13" t="s">
        <v>182</v>
      </c>
      <c r="D91" s="13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</row>
    <row r="92" spans="1:33" ht="11.25" customHeight="1" x14ac:dyDescent="0.25">
      <c r="A92" s="7" t="s">
        <v>183</v>
      </c>
      <c r="B92" s="7"/>
      <c r="C92" s="8" t="s">
        <v>184</v>
      </c>
      <c r="D92" s="8"/>
      <c r="E92" s="24">
        <v>0</v>
      </c>
      <c r="F92" s="24"/>
      <c r="G92" s="25">
        <v>0</v>
      </c>
      <c r="H92" s="25"/>
      <c r="I92" s="24">
        <v>0</v>
      </c>
      <c r="J92" s="24"/>
      <c r="K92" s="24">
        <v>0</v>
      </c>
      <c r="L92" s="24"/>
      <c r="M92" s="24">
        <v>0</v>
      </c>
      <c r="N92" s="24"/>
      <c r="O92" s="24">
        <v>0</v>
      </c>
      <c r="P92" s="24"/>
      <c r="Q92" s="24">
        <v>0</v>
      </c>
      <c r="R92" s="24"/>
      <c r="S92" s="24">
        <v>32.64</v>
      </c>
      <c r="T92" s="24"/>
      <c r="U92" s="24">
        <v>582.55999999999995</v>
      </c>
      <c r="V92" s="24"/>
      <c r="W92" s="24">
        <v>519.16</v>
      </c>
      <c r="X92" s="24"/>
      <c r="Y92" s="24">
        <v>971.42</v>
      </c>
      <c r="Z92" s="24"/>
      <c r="AA92" s="24">
        <v>508.39</v>
      </c>
      <c r="AB92" s="24"/>
      <c r="AC92" s="27">
        <v>2614.17</v>
      </c>
      <c r="AD92" s="27"/>
      <c r="AF92" s="4">
        <f>AC92/7*12</f>
        <v>4481.4342857142856</v>
      </c>
    </row>
    <row r="93" spans="1:33" ht="18.75" customHeight="1" x14ac:dyDescent="0.25">
      <c r="A93" s="7" t="s">
        <v>185</v>
      </c>
      <c r="B93" s="7"/>
      <c r="C93" s="8" t="s">
        <v>186</v>
      </c>
      <c r="D93" s="8"/>
      <c r="E93" s="9">
        <v>0</v>
      </c>
      <c r="F93" s="9"/>
      <c r="G93" s="10">
        <v>0</v>
      </c>
      <c r="H93" s="10"/>
      <c r="I93" s="9">
        <v>0</v>
      </c>
      <c r="J93" s="9"/>
      <c r="K93" s="9">
        <v>0</v>
      </c>
      <c r="L93" s="9"/>
      <c r="M93" s="9">
        <v>0</v>
      </c>
      <c r="N93" s="9"/>
      <c r="O93" s="9">
        <v>0</v>
      </c>
      <c r="P93" s="9"/>
      <c r="Q93" s="9">
        <v>0</v>
      </c>
      <c r="R93" s="9"/>
      <c r="S93" s="9">
        <v>32.64</v>
      </c>
      <c r="T93" s="9"/>
      <c r="U93" s="9">
        <v>582.55999999999995</v>
      </c>
      <c r="V93" s="9"/>
      <c r="W93" s="9">
        <v>519.16</v>
      </c>
      <c r="X93" s="9"/>
      <c r="Y93" s="9">
        <v>971.42</v>
      </c>
      <c r="Z93" s="9"/>
      <c r="AA93" s="9">
        <v>508.39</v>
      </c>
      <c r="AB93" s="9"/>
      <c r="AC93" s="12">
        <v>2614.17</v>
      </c>
      <c r="AD93" s="12"/>
    </row>
    <row r="94" spans="1:33" ht="18" customHeight="1" x14ac:dyDescent="0.25">
      <c r="A94" s="7" t="s">
        <v>187</v>
      </c>
      <c r="B94" s="7"/>
      <c r="C94" s="13" t="s">
        <v>188</v>
      </c>
      <c r="D94" s="13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</row>
    <row r="95" spans="1:33" ht="12" customHeight="1" x14ac:dyDescent="0.25">
      <c r="A95" s="7" t="s">
        <v>189</v>
      </c>
      <c r="B95" s="7"/>
      <c r="C95" s="8" t="s">
        <v>190</v>
      </c>
      <c r="D95" s="8"/>
      <c r="E95" s="20">
        <v>0</v>
      </c>
      <c r="F95" s="20"/>
      <c r="G95" s="21">
        <v>0</v>
      </c>
      <c r="H95" s="21"/>
      <c r="I95" s="20">
        <v>0</v>
      </c>
      <c r="J95" s="20"/>
      <c r="K95" s="20">
        <v>0</v>
      </c>
      <c r="L95" s="20"/>
      <c r="M95" s="20">
        <v>0</v>
      </c>
      <c r="N95" s="20"/>
      <c r="O95" s="20">
        <v>0</v>
      </c>
      <c r="P95" s="20"/>
      <c r="Q95" s="20">
        <v>0</v>
      </c>
      <c r="R95" s="20"/>
      <c r="S95" s="20">
        <v>93.21</v>
      </c>
      <c r="T95" s="20"/>
      <c r="U95" s="20">
        <v>0</v>
      </c>
      <c r="V95" s="20"/>
      <c r="W95" s="20">
        <v>94</v>
      </c>
      <c r="X95" s="20"/>
      <c r="Y95" s="20">
        <v>94</v>
      </c>
      <c r="Z95" s="20"/>
      <c r="AA95" s="20">
        <v>-188</v>
      </c>
      <c r="AB95" s="20"/>
      <c r="AC95" s="28">
        <v>93.21</v>
      </c>
      <c r="AD95" s="28"/>
      <c r="AF95">
        <f>(AC95/7)*12</f>
        <v>159.7885714285714</v>
      </c>
    </row>
    <row r="96" spans="1:33" ht="12" customHeight="1" x14ac:dyDescent="0.25">
      <c r="A96" s="7" t="s">
        <v>191</v>
      </c>
      <c r="B96" s="7"/>
      <c r="C96" s="8" t="s">
        <v>192</v>
      </c>
      <c r="D96" s="8"/>
      <c r="E96" s="20">
        <v>0</v>
      </c>
      <c r="F96" s="20"/>
      <c r="G96" s="21">
        <v>0</v>
      </c>
      <c r="H96" s="21"/>
      <c r="I96" s="20">
        <v>0</v>
      </c>
      <c r="J96" s="20"/>
      <c r="K96" s="20">
        <v>0</v>
      </c>
      <c r="L96" s="20"/>
      <c r="M96" s="20">
        <v>0</v>
      </c>
      <c r="N96" s="20"/>
      <c r="O96" s="20">
        <v>0</v>
      </c>
      <c r="P96" s="20"/>
      <c r="Q96" s="20">
        <v>0</v>
      </c>
      <c r="R96" s="20"/>
      <c r="S96" s="20">
        <v>109.71</v>
      </c>
      <c r="T96" s="20"/>
      <c r="U96" s="20">
        <v>0</v>
      </c>
      <c r="V96" s="20"/>
      <c r="W96" s="20">
        <v>109.71</v>
      </c>
      <c r="X96" s="20"/>
      <c r="Y96" s="20">
        <v>0</v>
      </c>
      <c r="Z96" s="20"/>
      <c r="AA96" s="20">
        <v>0</v>
      </c>
      <c r="AB96" s="20"/>
      <c r="AC96" s="28">
        <v>219.42</v>
      </c>
      <c r="AD96" s="28"/>
      <c r="AF96">
        <f t="shared" ref="AF96:AF104" si="0">(AC96/7)*12</f>
        <v>376.14857142857142</v>
      </c>
    </row>
    <row r="97" spans="1:32" ht="12" customHeight="1" x14ac:dyDescent="0.25">
      <c r="A97" s="7" t="s">
        <v>193</v>
      </c>
      <c r="B97" s="7"/>
      <c r="C97" s="8" t="s">
        <v>194</v>
      </c>
      <c r="D97" s="8"/>
      <c r="E97" s="20">
        <v>0</v>
      </c>
      <c r="F97" s="20"/>
      <c r="G97" s="21">
        <v>0</v>
      </c>
      <c r="H97" s="21"/>
      <c r="I97" s="20">
        <v>0</v>
      </c>
      <c r="J97" s="20"/>
      <c r="K97" s="20">
        <v>0</v>
      </c>
      <c r="L97" s="20"/>
      <c r="M97" s="20">
        <v>0</v>
      </c>
      <c r="N97" s="20"/>
      <c r="O97" s="20">
        <v>0</v>
      </c>
      <c r="P97" s="20"/>
      <c r="Q97" s="20">
        <v>70.72</v>
      </c>
      <c r="R97" s="20"/>
      <c r="S97" s="20">
        <v>70.72</v>
      </c>
      <c r="T97" s="20"/>
      <c r="U97" s="20">
        <v>70.72</v>
      </c>
      <c r="V97" s="20"/>
      <c r="W97" s="20">
        <v>75.09</v>
      </c>
      <c r="X97" s="20"/>
      <c r="Y97" s="20">
        <v>212.16</v>
      </c>
      <c r="Z97" s="20"/>
      <c r="AA97" s="20">
        <v>191.44</v>
      </c>
      <c r="AB97" s="20"/>
      <c r="AC97" s="28">
        <v>690.85</v>
      </c>
      <c r="AD97" s="28"/>
      <c r="AF97">
        <f t="shared" si="0"/>
        <v>1184.3142857142857</v>
      </c>
    </row>
    <row r="98" spans="1:32" ht="12" customHeight="1" x14ac:dyDescent="0.25">
      <c r="A98" s="7" t="s">
        <v>195</v>
      </c>
      <c r="B98" s="7"/>
      <c r="C98" s="8" t="s">
        <v>196</v>
      </c>
      <c r="D98" s="8"/>
      <c r="E98" s="20">
        <v>0</v>
      </c>
      <c r="F98" s="20"/>
      <c r="G98" s="21">
        <v>0</v>
      </c>
      <c r="H98" s="21"/>
      <c r="I98" s="20">
        <v>0</v>
      </c>
      <c r="J98" s="20"/>
      <c r="K98" s="20">
        <v>0</v>
      </c>
      <c r="L98" s="20"/>
      <c r="M98" s="20">
        <v>0</v>
      </c>
      <c r="N98" s="20"/>
      <c r="O98" s="20">
        <v>0</v>
      </c>
      <c r="P98" s="20"/>
      <c r="Q98" s="20">
        <v>0</v>
      </c>
      <c r="R98" s="20"/>
      <c r="S98" s="20">
        <v>860</v>
      </c>
      <c r="T98" s="20"/>
      <c r="U98" s="20">
        <v>860</v>
      </c>
      <c r="V98" s="20"/>
      <c r="W98" s="20">
        <v>860</v>
      </c>
      <c r="X98" s="20"/>
      <c r="Y98" s="20">
        <v>860</v>
      </c>
      <c r="Z98" s="20"/>
      <c r="AA98" s="22">
        <v>-1290</v>
      </c>
      <c r="AB98" s="22"/>
      <c r="AC98" s="40">
        <v>2150</v>
      </c>
      <c r="AD98" s="40"/>
      <c r="AF98">
        <f t="shared" si="0"/>
        <v>3685.7142857142862</v>
      </c>
    </row>
    <row r="99" spans="1:32" ht="12" customHeight="1" x14ac:dyDescent="0.25">
      <c r="A99" s="7" t="s">
        <v>197</v>
      </c>
      <c r="B99" s="7"/>
      <c r="C99" s="8" t="s">
        <v>198</v>
      </c>
      <c r="D99" s="8"/>
      <c r="E99" s="20">
        <v>0</v>
      </c>
      <c r="F99" s="20"/>
      <c r="G99" s="21">
        <v>0</v>
      </c>
      <c r="H99" s="21"/>
      <c r="I99" s="20">
        <v>0</v>
      </c>
      <c r="J99" s="20"/>
      <c r="K99" s="20">
        <v>0</v>
      </c>
      <c r="L99" s="20"/>
      <c r="M99" s="20">
        <v>0</v>
      </c>
      <c r="N99" s="20"/>
      <c r="O99" s="20">
        <v>0</v>
      </c>
      <c r="P99" s="20"/>
      <c r="Q99" s="20">
        <v>0</v>
      </c>
      <c r="R99" s="20"/>
      <c r="S99" s="22">
        <v>2500</v>
      </c>
      <c r="T99" s="22"/>
      <c r="U99" s="22">
        <v>1250</v>
      </c>
      <c r="V99" s="22"/>
      <c r="W99" s="22">
        <v>1535</v>
      </c>
      <c r="X99" s="22"/>
      <c r="Y99" s="22">
        <v>1650</v>
      </c>
      <c r="Z99" s="22"/>
      <c r="AA99" s="22">
        <v>1250</v>
      </c>
      <c r="AB99" s="22"/>
      <c r="AC99" s="40">
        <v>8185</v>
      </c>
      <c r="AD99" s="40"/>
      <c r="AF99">
        <f t="shared" si="0"/>
        <v>14031.428571428571</v>
      </c>
    </row>
    <row r="100" spans="1:32" ht="12" customHeight="1" x14ac:dyDescent="0.25">
      <c r="A100" s="7" t="s">
        <v>199</v>
      </c>
      <c r="B100" s="7"/>
      <c r="C100" s="8" t="s">
        <v>200</v>
      </c>
      <c r="D100" s="8"/>
      <c r="E100" s="20">
        <v>0</v>
      </c>
      <c r="F100" s="20"/>
      <c r="G100" s="21">
        <v>0</v>
      </c>
      <c r="H100" s="21"/>
      <c r="I100" s="20">
        <v>0</v>
      </c>
      <c r="J100" s="20"/>
      <c r="K100" s="20">
        <v>0</v>
      </c>
      <c r="L100" s="20"/>
      <c r="M100" s="20">
        <v>0</v>
      </c>
      <c r="N100" s="20"/>
      <c r="O100" s="20">
        <v>0</v>
      </c>
      <c r="P100" s="20"/>
      <c r="Q100" s="20">
        <v>0</v>
      </c>
      <c r="R100" s="20"/>
      <c r="S100" s="20">
        <v>675</v>
      </c>
      <c r="T100" s="20"/>
      <c r="U100" s="22">
        <v>1270</v>
      </c>
      <c r="V100" s="22"/>
      <c r="W100" s="20">
        <v>225</v>
      </c>
      <c r="X100" s="20"/>
      <c r="Y100" s="20">
        <v>225</v>
      </c>
      <c r="Z100" s="20"/>
      <c r="AA100" s="20">
        <v>345</v>
      </c>
      <c r="AB100" s="20"/>
      <c r="AC100" s="40">
        <v>2740</v>
      </c>
      <c r="AD100" s="40"/>
      <c r="AF100">
        <f t="shared" si="0"/>
        <v>4697.1428571428569</v>
      </c>
    </row>
    <row r="101" spans="1:32" ht="12" customHeight="1" x14ac:dyDescent="0.25">
      <c r="A101" s="7" t="s">
        <v>201</v>
      </c>
      <c r="B101" s="7"/>
      <c r="C101" s="8" t="s">
        <v>65</v>
      </c>
      <c r="D101" s="8"/>
      <c r="E101" s="20">
        <v>0</v>
      </c>
      <c r="F101" s="20"/>
      <c r="G101" s="21">
        <v>0</v>
      </c>
      <c r="H101" s="21"/>
      <c r="I101" s="20">
        <v>0</v>
      </c>
      <c r="J101" s="20"/>
      <c r="K101" s="20">
        <v>0</v>
      </c>
      <c r="L101" s="20"/>
      <c r="M101" s="20">
        <v>0</v>
      </c>
      <c r="N101" s="20"/>
      <c r="O101" s="20">
        <v>0</v>
      </c>
      <c r="P101" s="20"/>
      <c r="Q101" s="20">
        <v>0</v>
      </c>
      <c r="R101" s="20"/>
      <c r="S101" s="20">
        <v>0</v>
      </c>
      <c r="T101" s="20"/>
      <c r="U101" s="20">
        <v>318.27999999999997</v>
      </c>
      <c r="V101" s="20"/>
      <c r="W101" s="20">
        <v>-318.27999999999997</v>
      </c>
      <c r="X101" s="20"/>
      <c r="Y101" s="20">
        <v>0</v>
      </c>
      <c r="Z101" s="20"/>
      <c r="AA101" s="20">
        <v>0</v>
      </c>
      <c r="AB101" s="20"/>
      <c r="AC101" s="28">
        <v>0</v>
      </c>
      <c r="AD101" s="28"/>
      <c r="AF101">
        <f t="shared" si="0"/>
        <v>0</v>
      </c>
    </row>
    <row r="102" spans="1:32" ht="12" customHeight="1" x14ac:dyDescent="0.25">
      <c r="A102" s="7" t="s">
        <v>202</v>
      </c>
      <c r="B102" s="7"/>
      <c r="C102" s="8" t="s">
        <v>203</v>
      </c>
      <c r="D102" s="8"/>
      <c r="E102" s="20">
        <v>0</v>
      </c>
      <c r="F102" s="20"/>
      <c r="G102" s="21">
        <v>0</v>
      </c>
      <c r="H102" s="21"/>
      <c r="I102" s="20">
        <v>0</v>
      </c>
      <c r="J102" s="20"/>
      <c r="K102" s="20">
        <v>0</v>
      </c>
      <c r="L102" s="20"/>
      <c r="M102" s="20">
        <v>0</v>
      </c>
      <c r="N102" s="20"/>
      <c r="O102" s="20">
        <v>0</v>
      </c>
      <c r="P102" s="20"/>
      <c r="Q102" s="22">
        <v>1416.34</v>
      </c>
      <c r="R102" s="22"/>
      <c r="S102" s="22">
        <v>2080.6799999999998</v>
      </c>
      <c r="T102" s="22"/>
      <c r="U102" s="22">
        <v>1789.9</v>
      </c>
      <c r="V102" s="22"/>
      <c r="W102" s="20">
        <v>889.34</v>
      </c>
      <c r="X102" s="20"/>
      <c r="Y102" s="20">
        <v>869.07</v>
      </c>
      <c r="Z102" s="20"/>
      <c r="AA102" s="20">
        <v>939.34</v>
      </c>
      <c r="AB102" s="20"/>
      <c r="AC102" s="40">
        <v>7984.67</v>
      </c>
      <c r="AD102" s="40"/>
      <c r="AF102">
        <f t="shared" si="0"/>
        <v>13688.005714285715</v>
      </c>
    </row>
    <row r="103" spans="1:32" ht="12" customHeight="1" x14ac:dyDescent="0.25">
      <c r="A103" s="7" t="s">
        <v>204</v>
      </c>
      <c r="B103" s="7"/>
      <c r="C103" s="8" t="s">
        <v>205</v>
      </c>
      <c r="D103" s="8"/>
      <c r="E103" s="20">
        <v>0</v>
      </c>
      <c r="F103" s="20"/>
      <c r="G103" s="21">
        <v>0</v>
      </c>
      <c r="H103" s="21"/>
      <c r="I103" s="20">
        <v>0</v>
      </c>
      <c r="J103" s="20"/>
      <c r="K103" s="20">
        <v>0</v>
      </c>
      <c r="L103" s="20"/>
      <c r="M103" s="20">
        <v>0</v>
      </c>
      <c r="N103" s="20"/>
      <c r="O103" s="20">
        <v>0</v>
      </c>
      <c r="P103" s="20"/>
      <c r="Q103" s="20">
        <v>37.340000000000003</v>
      </c>
      <c r="R103" s="20"/>
      <c r="S103" s="20">
        <v>-37.340000000000003</v>
      </c>
      <c r="T103" s="20"/>
      <c r="U103" s="20">
        <v>0</v>
      </c>
      <c r="V103" s="20"/>
      <c r="W103" s="20">
        <v>0</v>
      </c>
      <c r="X103" s="20"/>
      <c r="Y103" s="20">
        <v>0</v>
      </c>
      <c r="Z103" s="20"/>
      <c r="AA103" s="20">
        <v>0</v>
      </c>
      <c r="AB103" s="20"/>
      <c r="AC103" s="28">
        <v>0</v>
      </c>
      <c r="AD103" s="28"/>
      <c r="AF103">
        <f t="shared" si="0"/>
        <v>0</v>
      </c>
    </row>
    <row r="104" spans="1:32" ht="11.25" customHeight="1" x14ac:dyDescent="0.25">
      <c r="A104" s="7" t="s">
        <v>206</v>
      </c>
      <c r="B104" s="7"/>
      <c r="C104" s="8" t="s">
        <v>207</v>
      </c>
      <c r="D104" s="8"/>
      <c r="E104" s="24">
        <v>0</v>
      </c>
      <c r="F104" s="24"/>
      <c r="G104" s="25">
        <v>0</v>
      </c>
      <c r="H104" s="25"/>
      <c r="I104" s="24">
        <v>0</v>
      </c>
      <c r="J104" s="24"/>
      <c r="K104" s="24">
        <v>0</v>
      </c>
      <c r="L104" s="24"/>
      <c r="M104" s="24">
        <v>0</v>
      </c>
      <c r="N104" s="24"/>
      <c r="O104" s="24">
        <v>0</v>
      </c>
      <c r="P104" s="24"/>
      <c r="Q104" s="24">
        <v>0</v>
      </c>
      <c r="R104" s="24"/>
      <c r="S104" s="24">
        <v>0</v>
      </c>
      <c r="T104" s="24"/>
      <c r="U104" s="24">
        <v>-46.8</v>
      </c>
      <c r="V104" s="24"/>
      <c r="W104" s="24">
        <v>46.8</v>
      </c>
      <c r="X104" s="24"/>
      <c r="Y104" s="24">
        <v>0</v>
      </c>
      <c r="Z104" s="24"/>
      <c r="AA104" s="24">
        <v>0</v>
      </c>
      <c r="AB104" s="24"/>
      <c r="AC104" s="43">
        <v>0</v>
      </c>
      <c r="AD104" s="43"/>
      <c r="AF104">
        <f t="shared" si="0"/>
        <v>0</v>
      </c>
    </row>
    <row r="105" spans="1:32" ht="24" customHeight="1" x14ac:dyDescent="0.25">
      <c r="A105" s="7" t="s">
        <v>208</v>
      </c>
      <c r="B105" s="7"/>
      <c r="C105" s="8" t="s">
        <v>209</v>
      </c>
      <c r="D105" s="8"/>
      <c r="E105" s="15">
        <v>0</v>
      </c>
      <c r="F105" s="15"/>
      <c r="G105" s="16">
        <v>0</v>
      </c>
      <c r="H105" s="16"/>
      <c r="I105" s="15">
        <v>0</v>
      </c>
      <c r="J105" s="15"/>
      <c r="K105" s="15">
        <v>0</v>
      </c>
      <c r="L105" s="15"/>
      <c r="M105" s="15">
        <v>0</v>
      </c>
      <c r="N105" s="15"/>
      <c r="O105" s="15">
        <v>0</v>
      </c>
      <c r="P105" s="15"/>
      <c r="Q105" s="17">
        <v>1524.4</v>
      </c>
      <c r="R105" s="17"/>
      <c r="S105" s="17">
        <v>6351.98</v>
      </c>
      <c r="T105" s="17"/>
      <c r="U105" s="17">
        <v>5512.1</v>
      </c>
      <c r="V105" s="17"/>
      <c r="W105" s="17">
        <v>3516.66</v>
      </c>
      <c r="X105" s="17"/>
      <c r="Y105" s="17">
        <v>3910.23</v>
      </c>
      <c r="Z105" s="17"/>
      <c r="AA105" s="17">
        <v>1247.78</v>
      </c>
      <c r="AB105" s="17"/>
      <c r="AC105" s="18">
        <v>22063.15</v>
      </c>
      <c r="AD105" s="18"/>
    </row>
    <row r="106" spans="1:32" ht="11.25" customHeight="1" x14ac:dyDescent="0.25">
      <c r="A106" s="7" t="s">
        <v>210</v>
      </c>
      <c r="B106" s="7"/>
      <c r="C106" s="8" t="s">
        <v>211</v>
      </c>
      <c r="D106" s="8"/>
      <c r="E106" s="9">
        <v>0</v>
      </c>
      <c r="F106" s="9"/>
      <c r="G106" s="10">
        <v>0</v>
      </c>
      <c r="H106" s="10"/>
      <c r="I106" s="9">
        <v>0</v>
      </c>
      <c r="J106" s="9"/>
      <c r="K106" s="9">
        <v>0</v>
      </c>
      <c r="L106" s="9"/>
      <c r="M106" s="9">
        <v>0</v>
      </c>
      <c r="N106" s="9"/>
      <c r="O106" s="9">
        <v>0</v>
      </c>
      <c r="P106" s="9"/>
      <c r="Q106" s="11">
        <v>12675.97</v>
      </c>
      <c r="R106" s="11"/>
      <c r="S106" s="11">
        <v>13428.29</v>
      </c>
      <c r="T106" s="11"/>
      <c r="U106" s="11">
        <v>9727.82</v>
      </c>
      <c r="V106" s="11"/>
      <c r="W106" s="11">
        <v>7155.29</v>
      </c>
      <c r="X106" s="11"/>
      <c r="Y106" s="11">
        <v>14293.22</v>
      </c>
      <c r="Z106" s="11"/>
      <c r="AA106" s="11">
        <v>10081.07</v>
      </c>
      <c r="AB106" s="11"/>
      <c r="AC106" s="12">
        <v>67361.66</v>
      </c>
      <c r="AD106" s="12"/>
    </row>
    <row r="107" spans="1:32" ht="11.25" customHeight="1" x14ac:dyDescent="0.25">
      <c r="A107" s="48" t="s">
        <v>212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</row>
    <row r="108" spans="1:32" ht="11.25" customHeight="1" x14ac:dyDescent="0.25">
      <c r="A108" s="35"/>
      <c r="B108" s="35"/>
      <c r="C108" s="35"/>
      <c r="D108" s="35"/>
      <c r="E108" s="36" t="s">
        <v>70</v>
      </c>
      <c r="F108" s="36"/>
      <c r="G108" s="37" t="s">
        <v>71</v>
      </c>
      <c r="H108" s="37"/>
      <c r="I108" s="36" t="s">
        <v>72</v>
      </c>
      <c r="J108" s="36"/>
      <c r="K108" s="36" t="s">
        <v>73</v>
      </c>
      <c r="L108" s="36"/>
      <c r="M108" s="36" t="s">
        <v>74</v>
      </c>
      <c r="N108" s="36"/>
      <c r="O108" s="36" t="s">
        <v>75</v>
      </c>
      <c r="P108" s="36"/>
      <c r="Q108" s="36" t="s">
        <v>76</v>
      </c>
      <c r="R108" s="36"/>
      <c r="S108" s="36" t="s">
        <v>77</v>
      </c>
      <c r="T108" s="36"/>
      <c r="U108" s="36" t="s">
        <v>78</v>
      </c>
      <c r="V108" s="36"/>
      <c r="W108" s="36" t="s">
        <v>79</v>
      </c>
      <c r="X108" s="36"/>
      <c r="Y108" s="36" t="s">
        <v>80</v>
      </c>
      <c r="Z108" s="36"/>
      <c r="AA108" s="36" t="s">
        <v>81</v>
      </c>
      <c r="AB108" s="36"/>
      <c r="AC108" s="38" t="s">
        <v>82</v>
      </c>
      <c r="AD108" s="38"/>
    </row>
    <row r="109" spans="1:32" ht="13.8" customHeight="1" x14ac:dyDescent="0.25">
      <c r="A109" s="29" t="s">
        <v>213</v>
      </c>
      <c r="B109" s="29"/>
      <c r="C109" s="49" t="s">
        <v>214</v>
      </c>
      <c r="D109" s="49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</row>
    <row r="110" spans="1:32" ht="12" customHeight="1" x14ac:dyDescent="0.25">
      <c r="A110" s="7" t="s">
        <v>215</v>
      </c>
      <c r="B110" s="7"/>
      <c r="C110" s="8" t="s">
        <v>216</v>
      </c>
      <c r="D110" s="8"/>
      <c r="E110" s="20">
        <v>0</v>
      </c>
      <c r="F110" s="20"/>
      <c r="G110" s="21">
        <v>0</v>
      </c>
      <c r="H110" s="21"/>
      <c r="I110" s="20">
        <v>0</v>
      </c>
      <c r="J110" s="20"/>
      <c r="K110" s="20">
        <v>0</v>
      </c>
      <c r="L110" s="20"/>
      <c r="M110" s="20">
        <v>0</v>
      </c>
      <c r="N110" s="20"/>
      <c r="O110" s="20">
        <v>0</v>
      </c>
      <c r="P110" s="20"/>
      <c r="Q110" s="20">
        <v>816.17</v>
      </c>
      <c r="R110" s="20"/>
      <c r="S110" s="20">
        <v>898</v>
      </c>
      <c r="T110" s="20"/>
      <c r="U110" s="20">
        <v>535.75</v>
      </c>
      <c r="V110" s="20"/>
      <c r="W110" s="20">
        <v>853.75</v>
      </c>
      <c r="X110" s="20"/>
      <c r="Y110" s="20">
        <v>528.5</v>
      </c>
      <c r="Z110" s="20"/>
      <c r="AA110" s="20">
        <v>488.75</v>
      </c>
      <c r="AB110" s="20"/>
      <c r="AC110" s="40">
        <v>4120.92</v>
      </c>
      <c r="AD110" s="40"/>
    </row>
    <row r="111" spans="1:32" ht="12" customHeight="1" x14ac:dyDescent="0.25">
      <c r="A111" s="7" t="s">
        <v>217</v>
      </c>
      <c r="B111" s="7"/>
      <c r="C111" s="8" t="s">
        <v>218</v>
      </c>
      <c r="D111" s="8"/>
      <c r="E111" s="20">
        <v>0</v>
      </c>
      <c r="F111" s="20"/>
      <c r="G111" s="21">
        <v>0</v>
      </c>
      <c r="H111" s="21"/>
      <c r="I111" s="20">
        <v>0</v>
      </c>
      <c r="J111" s="20"/>
      <c r="K111" s="20">
        <v>0</v>
      </c>
      <c r="L111" s="20"/>
      <c r="M111" s="20">
        <v>0</v>
      </c>
      <c r="N111" s="20"/>
      <c r="O111" s="20">
        <v>0</v>
      </c>
      <c r="P111" s="20"/>
      <c r="Q111" s="20">
        <v>0</v>
      </c>
      <c r="R111" s="20"/>
      <c r="S111" s="20">
        <v>0</v>
      </c>
      <c r="T111" s="20"/>
      <c r="U111" s="20">
        <v>861.5</v>
      </c>
      <c r="V111" s="20"/>
      <c r="W111" s="20">
        <v>762.5</v>
      </c>
      <c r="X111" s="20"/>
      <c r="Y111" s="20">
        <v>0</v>
      </c>
      <c r="Z111" s="20"/>
      <c r="AA111" s="20">
        <v>0</v>
      </c>
      <c r="AB111" s="20"/>
      <c r="AC111" s="40">
        <v>1624</v>
      </c>
      <c r="AD111" s="40"/>
    </row>
    <row r="112" spans="1:32" ht="12" customHeight="1" x14ac:dyDescent="0.25">
      <c r="A112" s="7" t="s">
        <v>219</v>
      </c>
      <c r="B112" s="7"/>
      <c r="C112" s="8" t="s">
        <v>220</v>
      </c>
      <c r="D112" s="8"/>
      <c r="E112" s="20">
        <v>0</v>
      </c>
      <c r="F112" s="20"/>
      <c r="G112" s="21">
        <v>0</v>
      </c>
      <c r="H112" s="21"/>
      <c r="I112" s="20">
        <v>0</v>
      </c>
      <c r="J112" s="20"/>
      <c r="K112" s="20">
        <v>0</v>
      </c>
      <c r="L112" s="20"/>
      <c r="M112" s="20">
        <v>0</v>
      </c>
      <c r="N112" s="20"/>
      <c r="O112" s="20">
        <v>0</v>
      </c>
      <c r="P112" s="20"/>
      <c r="Q112" s="20">
        <v>0</v>
      </c>
      <c r="R112" s="20"/>
      <c r="S112" s="20">
        <v>0</v>
      </c>
      <c r="T112" s="20"/>
      <c r="U112" s="20">
        <v>0</v>
      </c>
      <c r="V112" s="20"/>
      <c r="W112" s="20">
        <v>0</v>
      </c>
      <c r="X112" s="20"/>
      <c r="Y112" s="20">
        <v>805</v>
      </c>
      <c r="Z112" s="20"/>
      <c r="AA112" s="20">
        <v>377.35</v>
      </c>
      <c r="AB112" s="20"/>
      <c r="AC112" s="40">
        <v>1182.3499999999999</v>
      </c>
      <c r="AD112" s="40"/>
    </row>
    <row r="113" spans="1:33" ht="12" customHeight="1" x14ac:dyDescent="0.25">
      <c r="A113" s="7" t="s">
        <v>221</v>
      </c>
      <c r="B113" s="7"/>
      <c r="C113" s="8" t="s">
        <v>222</v>
      </c>
      <c r="D113" s="8"/>
      <c r="E113" s="20">
        <v>0</v>
      </c>
      <c r="F113" s="20"/>
      <c r="G113" s="21">
        <v>0</v>
      </c>
      <c r="H113" s="21"/>
      <c r="I113" s="20">
        <v>0</v>
      </c>
      <c r="J113" s="20"/>
      <c r="K113" s="20">
        <v>0</v>
      </c>
      <c r="L113" s="20"/>
      <c r="M113" s="20">
        <v>0</v>
      </c>
      <c r="N113" s="20"/>
      <c r="O113" s="20">
        <v>0</v>
      </c>
      <c r="P113" s="20"/>
      <c r="Q113" s="20">
        <v>6.05</v>
      </c>
      <c r="R113" s="20"/>
      <c r="S113" s="20">
        <v>21</v>
      </c>
      <c r="T113" s="20"/>
      <c r="U113" s="20">
        <v>0</v>
      </c>
      <c r="V113" s="20"/>
      <c r="W113" s="20">
        <v>113.26</v>
      </c>
      <c r="X113" s="20"/>
      <c r="Y113" s="20">
        <v>30.03</v>
      </c>
      <c r="Z113" s="20"/>
      <c r="AA113" s="20">
        <v>32.99</v>
      </c>
      <c r="AB113" s="20"/>
      <c r="AC113" s="28">
        <v>203.33</v>
      </c>
      <c r="AD113" s="28"/>
    </row>
    <row r="114" spans="1:33" ht="11.25" customHeight="1" x14ac:dyDescent="0.25">
      <c r="A114" s="7" t="s">
        <v>223</v>
      </c>
      <c r="B114" s="7"/>
      <c r="C114" s="8" t="s">
        <v>224</v>
      </c>
      <c r="D114" s="8"/>
      <c r="E114" s="24">
        <v>0</v>
      </c>
      <c r="F114" s="24"/>
      <c r="G114" s="25">
        <v>0</v>
      </c>
      <c r="H114" s="25"/>
      <c r="I114" s="24">
        <v>0</v>
      </c>
      <c r="J114" s="24"/>
      <c r="K114" s="24">
        <v>0</v>
      </c>
      <c r="L114" s="24"/>
      <c r="M114" s="24">
        <v>0</v>
      </c>
      <c r="N114" s="24"/>
      <c r="O114" s="24">
        <v>0</v>
      </c>
      <c r="P114" s="24"/>
      <c r="Q114" s="24">
        <v>0</v>
      </c>
      <c r="R114" s="24"/>
      <c r="S114" s="24">
        <v>0</v>
      </c>
      <c r="T114" s="24"/>
      <c r="U114" s="24">
        <v>0</v>
      </c>
      <c r="V114" s="24"/>
      <c r="W114" s="24">
        <v>0</v>
      </c>
      <c r="X114" s="24"/>
      <c r="Y114" s="24">
        <v>446.85</v>
      </c>
      <c r="Z114" s="24"/>
      <c r="AA114" s="24">
        <v>0</v>
      </c>
      <c r="AB114" s="24"/>
      <c r="AC114" s="43">
        <v>446.85</v>
      </c>
      <c r="AD114" s="43"/>
    </row>
    <row r="115" spans="1:33" ht="11.25" customHeight="1" x14ac:dyDescent="0.25">
      <c r="A115" s="7" t="s">
        <v>225</v>
      </c>
      <c r="B115" s="7"/>
      <c r="C115" s="8" t="s">
        <v>226</v>
      </c>
      <c r="D115" s="8"/>
      <c r="E115" s="9">
        <v>0</v>
      </c>
      <c r="F115" s="9"/>
      <c r="G115" s="10">
        <v>0</v>
      </c>
      <c r="H115" s="10"/>
      <c r="I115" s="9">
        <v>0</v>
      </c>
      <c r="J115" s="9"/>
      <c r="K115" s="9">
        <v>0</v>
      </c>
      <c r="L115" s="9"/>
      <c r="M115" s="9">
        <v>0</v>
      </c>
      <c r="N115" s="9"/>
      <c r="O115" s="9">
        <v>0</v>
      </c>
      <c r="P115" s="9"/>
      <c r="Q115" s="9">
        <v>822.22</v>
      </c>
      <c r="R115" s="9"/>
      <c r="S115" s="9">
        <v>919</v>
      </c>
      <c r="T115" s="9"/>
      <c r="U115" s="11">
        <v>1397.25</v>
      </c>
      <c r="V115" s="11"/>
      <c r="W115" s="11">
        <v>1729.51</v>
      </c>
      <c r="X115" s="11"/>
      <c r="Y115" s="11">
        <v>1810.38</v>
      </c>
      <c r="Z115" s="11"/>
      <c r="AA115" s="9">
        <v>899.09</v>
      </c>
      <c r="AB115" s="9"/>
      <c r="AC115" s="12">
        <v>7577.45</v>
      </c>
      <c r="AD115" s="12"/>
      <c r="AF115">
        <f>(AC115/7)*12</f>
        <v>12989.914285714283</v>
      </c>
      <c r="AG115">
        <f>AF115/106</f>
        <v>122.5463611859838</v>
      </c>
    </row>
    <row r="116" spans="1:33" ht="15.45" customHeight="1" x14ac:dyDescent="0.25">
      <c r="A116" s="47"/>
      <c r="B116" s="47"/>
      <c r="C116" s="14" t="s">
        <v>227</v>
      </c>
      <c r="D116" s="14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</row>
    <row r="117" spans="1:33" ht="24" customHeight="1" x14ac:dyDescent="0.25">
      <c r="A117" s="7" t="s">
        <v>228</v>
      </c>
      <c r="B117" s="7"/>
      <c r="C117" s="13" t="s">
        <v>229</v>
      </c>
      <c r="D117" s="13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</row>
    <row r="118" spans="1:33" ht="18" customHeight="1" x14ac:dyDescent="0.25">
      <c r="A118" s="7" t="s">
        <v>230</v>
      </c>
      <c r="B118" s="7"/>
      <c r="C118" s="13" t="s">
        <v>231</v>
      </c>
      <c r="D118" s="13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</row>
    <row r="119" spans="1:33" ht="12" customHeight="1" x14ac:dyDescent="0.25">
      <c r="A119" s="7" t="s">
        <v>232</v>
      </c>
      <c r="B119" s="7"/>
      <c r="C119" s="8" t="s">
        <v>233</v>
      </c>
      <c r="D119" s="8"/>
      <c r="E119" s="20">
        <v>0</v>
      </c>
      <c r="F119" s="20"/>
      <c r="G119" s="21">
        <v>0</v>
      </c>
      <c r="H119" s="21"/>
      <c r="I119" s="20">
        <v>0</v>
      </c>
      <c r="J119" s="20"/>
      <c r="K119" s="20">
        <v>0</v>
      </c>
      <c r="L119" s="20"/>
      <c r="M119" s="20">
        <v>0</v>
      </c>
      <c r="N119" s="20"/>
      <c r="O119" s="20">
        <v>0</v>
      </c>
      <c r="P119" s="20"/>
      <c r="Q119" s="20">
        <v>276</v>
      </c>
      <c r="R119" s="20"/>
      <c r="S119" s="20">
        <v>255</v>
      </c>
      <c r="T119" s="20"/>
      <c r="U119" s="20">
        <v>106</v>
      </c>
      <c r="V119" s="20"/>
      <c r="W119" s="20">
        <v>85</v>
      </c>
      <c r="X119" s="20"/>
      <c r="Y119" s="20">
        <v>85</v>
      </c>
      <c r="Z119" s="20"/>
      <c r="AA119" s="20">
        <v>85</v>
      </c>
      <c r="AB119" s="20"/>
      <c r="AC119" s="28">
        <v>892</v>
      </c>
      <c r="AD119" s="28"/>
    </row>
    <row r="120" spans="1:33" ht="12" customHeight="1" x14ac:dyDescent="0.25">
      <c r="A120" s="7" t="s">
        <v>234</v>
      </c>
      <c r="B120" s="7"/>
      <c r="C120" s="19" t="s">
        <v>235</v>
      </c>
      <c r="D120" s="19"/>
      <c r="E120" s="20">
        <v>0</v>
      </c>
      <c r="F120" s="20"/>
      <c r="G120" s="21">
        <v>0</v>
      </c>
      <c r="H120" s="21"/>
      <c r="I120" s="20">
        <v>0</v>
      </c>
      <c r="J120" s="20"/>
      <c r="K120" s="20">
        <v>0</v>
      </c>
      <c r="L120" s="20"/>
      <c r="M120" s="20">
        <v>0</v>
      </c>
      <c r="N120" s="20"/>
      <c r="O120" s="20">
        <v>0</v>
      </c>
      <c r="P120" s="20"/>
      <c r="Q120" s="22">
        <v>7173.7</v>
      </c>
      <c r="R120" s="22"/>
      <c r="S120" s="22">
        <v>1343</v>
      </c>
      <c r="T120" s="22"/>
      <c r="U120" s="22">
        <v>1236</v>
      </c>
      <c r="V120" s="22"/>
      <c r="W120" s="22">
        <v>1268</v>
      </c>
      <c r="X120" s="22"/>
      <c r="Y120" s="22">
        <v>1208</v>
      </c>
      <c r="Z120" s="22"/>
      <c r="AA120" s="22">
        <v>1201</v>
      </c>
      <c r="AB120" s="22"/>
      <c r="AC120" s="23">
        <v>13429.7</v>
      </c>
      <c r="AD120" s="23"/>
      <c r="AF120" t="s">
        <v>374</v>
      </c>
    </row>
    <row r="121" spans="1:33" ht="12" customHeight="1" x14ac:dyDescent="0.25">
      <c r="A121" s="7" t="s">
        <v>236</v>
      </c>
      <c r="B121" s="7"/>
      <c r="C121" s="8" t="s">
        <v>237</v>
      </c>
      <c r="D121" s="8"/>
      <c r="E121" s="20">
        <v>0</v>
      </c>
      <c r="F121" s="20"/>
      <c r="G121" s="21">
        <v>0</v>
      </c>
      <c r="H121" s="21"/>
      <c r="I121" s="20">
        <v>0</v>
      </c>
      <c r="J121" s="20"/>
      <c r="K121" s="20">
        <v>0</v>
      </c>
      <c r="L121" s="20"/>
      <c r="M121" s="20">
        <v>0</v>
      </c>
      <c r="N121" s="20"/>
      <c r="O121" s="20">
        <v>0</v>
      </c>
      <c r="P121" s="20"/>
      <c r="Q121" s="20">
        <v>73.040000000000006</v>
      </c>
      <c r="R121" s="20"/>
      <c r="S121" s="20">
        <v>466.86</v>
      </c>
      <c r="T121" s="20"/>
      <c r="U121" s="20">
        <v>233.21</v>
      </c>
      <c r="V121" s="20"/>
      <c r="W121" s="20">
        <v>190.74</v>
      </c>
      <c r="X121" s="20"/>
      <c r="Y121" s="20">
        <v>235.1</v>
      </c>
      <c r="Z121" s="20"/>
      <c r="AA121" s="20">
        <v>201.6</v>
      </c>
      <c r="AB121" s="20"/>
      <c r="AC121" s="40">
        <v>1400.55</v>
      </c>
      <c r="AD121" s="40"/>
    </row>
    <row r="122" spans="1:33" ht="12" customHeight="1" x14ac:dyDescent="0.25">
      <c r="A122" s="7" t="s">
        <v>238</v>
      </c>
      <c r="B122" s="7"/>
      <c r="C122" s="8" t="s">
        <v>239</v>
      </c>
      <c r="D122" s="8"/>
      <c r="E122" s="20">
        <v>0</v>
      </c>
      <c r="F122" s="20"/>
      <c r="G122" s="21">
        <v>0</v>
      </c>
      <c r="H122" s="21"/>
      <c r="I122" s="20">
        <v>0</v>
      </c>
      <c r="J122" s="20"/>
      <c r="K122" s="20">
        <v>0</v>
      </c>
      <c r="L122" s="20"/>
      <c r="M122" s="20">
        <v>0</v>
      </c>
      <c r="N122" s="20"/>
      <c r="O122" s="20">
        <v>0</v>
      </c>
      <c r="P122" s="20"/>
      <c r="Q122" s="20">
        <v>-11.08</v>
      </c>
      <c r="R122" s="20"/>
      <c r="S122" s="20">
        <v>0</v>
      </c>
      <c r="T122" s="20"/>
      <c r="U122" s="20">
        <v>0</v>
      </c>
      <c r="V122" s="20"/>
      <c r="W122" s="20">
        <v>11.08</v>
      </c>
      <c r="X122" s="20"/>
      <c r="Y122" s="20">
        <v>0</v>
      </c>
      <c r="Z122" s="20"/>
      <c r="AA122" s="20">
        <v>0</v>
      </c>
      <c r="AB122" s="20"/>
      <c r="AC122" s="28">
        <v>0</v>
      </c>
      <c r="AD122" s="28"/>
    </row>
    <row r="123" spans="1:33" ht="12" customHeight="1" x14ac:dyDescent="0.25">
      <c r="A123" s="7" t="s">
        <v>240</v>
      </c>
      <c r="B123" s="7"/>
      <c r="C123" s="8" t="s">
        <v>241</v>
      </c>
      <c r="D123" s="8"/>
      <c r="E123" s="20">
        <v>0</v>
      </c>
      <c r="F123" s="20"/>
      <c r="G123" s="21">
        <v>0</v>
      </c>
      <c r="H123" s="21"/>
      <c r="I123" s="20">
        <v>0</v>
      </c>
      <c r="J123" s="20"/>
      <c r="K123" s="20">
        <v>0</v>
      </c>
      <c r="L123" s="20"/>
      <c r="M123" s="20">
        <v>0</v>
      </c>
      <c r="N123" s="20"/>
      <c r="O123" s="20">
        <v>0</v>
      </c>
      <c r="P123" s="20"/>
      <c r="Q123" s="20">
        <v>271.3</v>
      </c>
      <c r="R123" s="20"/>
      <c r="S123" s="20">
        <v>155.46</v>
      </c>
      <c r="T123" s="20"/>
      <c r="U123" s="20">
        <v>69.09</v>
      </c>
      <c r="V123" s="20"/>
      <c r="W123" s="20">
        <v>175.81</v>
      </c>
      <c r="X123" s="20"/>
      <c r="Y123" s="20">
        <v>120.33</v>
      </c>
      <c r="Z123" s="20"/>
      <c r="AA123" s="20">
        <v>274.17</v>
      </c>
      <c r="AB123" s="20"/>
      <c r="AC123" s="40">
        <v>1066.1600000000001</v>
      </c>
      <c r="AD123" s="40"/>
    </row>
    <row r="124" spans="1:33" ht="12" customHeight="1" x14ac:dyDescent="0.25">
      <c r="A124" s="7" t="s">
        <v>242</v>
      </c>
      <c r="B124" s="7"/>
      <c r="C124" s="8" t="s">
        <v>243</v>
      </c>
      <c r="D124" s="8"/>
      <c r="E124" s="20">
        <v>0</v>
      </c>
      <c r="F124" s="20"/>
      <c r="G124" s="21">
        <v>0</v>
      </c>
      <c r="H124" s="21"/>
      <c r="I124" s="20">
        <v>0</v>
      </c>
      <c r="J124" s="20"/>
      <c r="K124" s="20">
        <v>0</v>
      </c>
      <c r="L124" s="20"/>
      <c r="M124" s="20">
        <v>0</v>
      </c>
      <c r="N124" s="20"/>
      <c r="O124" s="20">
        <v>0</v>
      </c>
      <c r="P124" s="20"/>
      <c r="Q124" s="20">
        <v>0</v>
      </c>
      <c r="R124" s="20"/>
      <c r="S124" s="20">
        <v>0</v>
      </c>
      <c r="T124" s="20"/>
      <c r="U124" s="20">
        <v>0</v>
      </c>
      <c r="V124" s="20"/>
      <c r="W124" s="20">
        <v>0</v>
      </c>
      <c r="X124" s="20"/>
      <c r="Y124" s="20">
        <v>50</v>
      </c>
      <c r="Z124" s="20"/>
      <c r="AA124" s="20">
        <v>0</v>
      </c>
      <c r="AB124" s="20"/>
      <c r="AC124" s="28">
        <v>50</v>
      </c>
      <c r="AD124" s="28"/>
    </row>
    <row r="125" spans="1:33" ht="12" customHeight="1" x14ac:dyDescent="0.25">
      <c r="A125" s="7" t="s">
        <v>244</v>
      </c>
      <c r="B125" s="7"/>
      <c r="C125" s="8" t="s">
        <v>245</v>
      </c>
      <c r="D125" s="8"/>
      <c r="E125" s="20">
        <v>0</v>
      </c>
      <c r="F125" s="20"/>
      <c r="G125" s="21">
        <v>0</v>
      </c>
      <c r="H125" s="21"/>
      <c r="I125" s="20">
        <v>0</v>
      </c>
      <c r="J125" s="20"/>
      <c r="K125" s="20">
        <v>0</v>
      </c>
      <c r="L125" s="20"/>
      <c r="M125" s="20">
        <v>0</v>
      </c>
      <c r="N125" s="20"/>
      <c r="O125" s="20">
        <v>0</v>
      </c>
      <c r="P125" s="20"/>
      <c r="Q125" s="20">
        <v>0</v>
      </c>
      <c r="R125" s="20"/>
      <c r="S125" s="20">
        <v>0</v>
      </c>
      <c r="T125" s="20"/>
      <c r="U125" s="20">
        <v>0</v>
      </c>
      <c r="V125" s="20"/>
      <c r="W125" s="20">
        <v>0</v>
      </c>
      <c r="X125" s="20"/>
      <c r="Y125" s="20">
        <v>0</v>
      </c>
      <c r="Z125" s="20"/>
      <c r="AA125" s="20">
        <v>22.82</v>
      </c>
      <c r="AB125" s="20"/>
      <c r="AC125" s="28">
        <v>22.82</v>
      </c>
      <c r="AD125" s="28"/>
    </row>
    <row r="126" spans="1:33" ht="12" customHeight="1" x14ac:dyDescent="0.25">
      <c r="A126" s="7" t="s">
        <v>246</v>
      </c>
      <c r="B126" s="7"/>
      <c r="C126" s="8" t="s">
        <v>247</v>
      </c>
      <c r="D126" s="8"/>
      <c r="E126" s="20">
        <v>0</v>
      </c>
      <c r="F126" s="20"/>
      <c r="G126" s="21">
        <v>0</v>
      </c>
      <c r="H126" s="21"/>
      <c r="I126" s="20">
        <v>0</v>
      </c>
      <c r="J126" s="20"/>
      <c r="K126" s="20">
        <v>0</v>
      </c>
      <c r="L126" s="20"/>
      <c r="M126" s="20">
        <v>0</v>
      </c>
      <c r="N126" s="20"/>
      <c r="O126" s="20">
        <v>0</v>
      </c>
      <c r="P126" s="20"/>
      <c r="Q126" s="20">
        <v>10</v>
      </c>
      <c r="R126" s="20"/>
      <c r="S126" s="20">
        <v>90</v>
      </c>
      <c r="T126" s="20"/>
      <c r="U126" s="20">
        <v>20</v>
      </c>
      <c r="V126" s="20"/>
      <c r="W126" s="20">
        <v>110</v>
      </c>
      <c r="X126" s="20"/>
      <c r="Y126" s="20">
        <v>90</v>
      </c>
      <c r="Z126" s="20"/>
      <c r="AA126" s="20">
        <v>135</v>
      </c>
      <c r="AB126" s="20"/>
      <c r="AC126" s="28">
        <v>455</v>
      </c>
      <c r="AD126" s="28"/>
    </row>
    <row r="127" spans="1:33" ht="12" customHeight="1" x14ac:dyDescent="0.25">
      <c r="A127" s="7" t="s">
        <v>248</v>
      </c>
      <c r="B127" s="7"/>
      <c r="C127" s="8" t="s">
        <v>249</v>
      </c>
      <c r="D127" s="8"/>
      <c r="E127" s="20">
        <v>0</v>
      </c>
      <c r="F127" s="20"/>
      <c r="G127" s="21">
        <v>0</v>
      </c>
      <c r="H127" s="21"/>
      <c r="I127" s="20">
        <v>0</v>
      </c>
      <c r="J127" s="20"/>
      <c r="K127" s="20">
        <v>0</v>
      </c>
      <c r="L127" s="20"/>
      <c r="M127" s="20">
        <v>0</v>
      </c>
      <c r="N127" s="20"/>
      <c r="O127" s="20">
        <v>0</v>
      </c>
      <c r="P127" s="20"/>
      <c r="Q127" s="20">
        <v>0</v>
      </c>
      <c r="R127" s="20"/>
      <c r="S127" s="20">
        <v>30.1</v>
      </c>
      <c r="T127" s="20"/>
      <c r="U127" s="20">
        <v>0</v>
      </c>
      <c r="V127" s="20"/>
      <c r="W127" s="20">
        <v>0</v>
      </c>
      <c r="X127" s="20"/>
      <c r="Y127" s="20">
        <v>0</v>
      </c>
      <c r="Z127" s="20"/>
      <c r="AA127" s="20">
        <v>0</v>
      </c>
      <c r="AB127" s="20"/>
      <c r="AC127" s="28">
        <v>30.1</v>
      </c>
      <c r="AD127" s="28"/>
    </row>
    <row r="128" spans="1:33" ht="19.2" customHeight="1" x14ac:dyDescent="0.25">
      <c r="A128" s="7" t="s">
        <v>250</v>
      </c>
      <c r="B128" s="7"/>
      <c r="C128" s="14" t="s">
        <v>251</v>
      </c>
      <c r="D128" s="14"/>
      <c r="E128" s="24">
        <v>0</v>
      </c>
      <c r="F128" s="24"/>
      <c r="G128" s="25">
        <v>0</v>
      </c>
      <c r="H128" s="25"/>
      <c r="I128" s="24">
        <v>0</v>
      </c>
      <c r="J128" s="24"/>
      <c r="K128" s="24">
        <v>0</v>
      </c>
      <c r="L128" s="24"/>
      <c r="M128" s="24">
        <v>0</v>
      </c>
      <c r="N128" s="24"/>
      <c r="O128" s="24">
        <v>0</v>
      </c>
      <c r="P128" s="24"/>
      <c r="Q128" s="26">
        <v>9509.56</v>
      </c>
      <c r="R128" s="26"/>
      <c r="S128" s="26">
        <v>-7430.52</v>
      </c>
      <c r="T128" s="26"/>
      <c r="U128" s="24">
        <v>0</v>
      </c>
      <c r="V128" s="24"/>
      <c r="W128" s="26">
        <v>2062.94</v>
      </c>
      <c r="X128" s="26"/>
      <c r="Y128" s="24">
        <v>150.94999999999999</v>
      </c>
      <c r="Z128" s="24"/>
      <c r="AA128" s="24">
        <v>150.94999999999999</v>
      </c>
      <c r="AB128" s="24"/>
      <c r="AC128" s="27">
        <v>4443.88</v>
      </c>
      <c r="AD128" s="27"/>
    </row>
    <row r="129" spans="1:33" ht="18.75" customHeight="1" x14ac:dyDescent="0.25">
      <c r="A129" s="7" t="s">
        <v>252</v>
      </c>
      <c r="B129" s="7"/>
      <c r="C129" s="8" t="s">
        <v>253</v>
      </c>
      <c r="D129" s="8"/>
      <c r="E129" s="20">
        <v>0</v>
      </c>
      <c r="F129" s="20"/>
      <c r="G129" s="21">
        <v>0</v>
      </c>
      <c r="H129" s="21"/>
      <c r="I129" s="20">
        <v>0</v>
      </c>
      <c r="J129" s="20"/>
      <c r="K129" s="20">
        <v>0</v>
      </c>
      <c r="L129" s="20"/>
      <c r="M129" s="20">
        <v>0</v>
      </c>
      <c r="N129" s="20"/>
      <c r="O129" s="20">
        <v>0</v>
      </c>
      <c r="P129" s="20"/>
      <c r="Q129" s="22">
        <v>17302.52</v>
      </c>
      <c r="R129" s="22"/>
      <c r="S129" s="22">
        <v>-5090.1000000000004</v>
      </c>
      <c r="T129" s="22"/>
      <c r="U129" s="22">
        <v>1664.3</v>
      </c>
      <c r="V129" s="22"/>
      <c r="W129" s="22">
        <v>3903.57</v>
      </c>
      <c r="X129" s="22"/>
      <c r="Y129" s="22">
        <v>1939.38</v>
      </c>
      <c r="Z129" s="22"/>
      <c r="AA129" s="22">
        <v>2070.54</v>
      </c>
      <c r="AB129" s="22"/>
      <c r="AC129" s="40">
        <v>21790.21</v>
      </c>
      <c r="AD129" s="40"/>
      <c r="AF129" s="4">
        <f>AC129/7*12</f>
        <v>37354.645714285711</v>
      </c>
      <c r="AG129" s="4">
        <f>AF129/106</f>
        <v>352.40231805929915</v>
      </c>
    </row>
    <row r="130" spans="1:33" ht="18" customHeight="1" x14ac:dyDescent="0.25">
      <c r="A130" s="7" t="s">
        <v>254</v>
      </c>
      <c r="B130" s="7"/>
      <c r="C130" s="13" t="s">
        <v>255</v>
      </c>
      <c r="D130" s="13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</row>
    <row r="131" spans="1:33" ht="12" customHeight="1" x14ac:dyDescent="0.25">
      <c r="A131" s="7" t="s">
        <v>256</v>
      </c>
      <c r="B131" s="7"/>
      <c r="C131" s="8" t="s">
        <v>257</v>
      </c>
      <c r="D131" s="8"/>
      <c r="E131" s="20">
        <v>0</v>
      </c>
      <c r="F131" s="20"/>
      <c r="G131" s="21">
        <v>0</v>
      </c>
      <c r="H131" s="21"/>
      <c r="I131" s="20">
        <v>0</v>
      </c>
      <c r="J131" s="20"/>
      <c r="K131" s="20">
        <v>0</v>
      </c>
      <c r="L131" s="20"/>
      <c r="M131" s="20">
        <v>0</v>
      </c>
      <c r="N131" s="20"/>
      <c r="O131" s="20">
        <v>0</v>
      </c>
      <c r="P131" s="20"/>
      <c r="Q131" s="20">
        <v>96.33</v>
      </c>
      <c r="R131" s="20"/>
      <c r="S131" s="20">
        <v>93.67</v>
      </c>
      <c r="T131" s="20"/>
      <c r="U131" s="20">
        <v>71.540000000000006</v>
      </c>
      <c r="V131" s="20"/>
      <c r="W131" s="20">
        <v>71.989999999999995</v>
      </c>
      <c r="X131" s="20"/>
      <c r="Y131" s="20">
        <v>93.11</v>
      </c>
      <c r="Z131" s="20"/>
      <c r="AA131" s="20">
        <v>90.16</v>
      </c>
      <c r="AB131" s="20"/>
      <c r="AC131" s="28">
        <v>516.79999999999995</v>
      </c>
      <c r="AD131" s="28"/>
    </row>
    <row r="132" spans="1:33" ht="12" customHeight="1" x14ac:dyDescent="0.25">
      <c r="A132" s="7" t="s">
        <v>258</v>
      </c>
      <c r="B132" s="7"/>
      <c r="C132" s="8" t="s">
        <v>259</v>
      </c>
      <c r="D132" s="8"/>
      <c r="E132" s="20">
        <v>0</v>
      </c>
      <c r="F132" s="20"/>
      <c r="G132" s="21">
        <v>0</v>
      </c>
      <c r="H132" s="21"/>
      <c r="I132" s="20">
        <v>0</v>
      </c>
      <c r="J132" s="20"/>
      <c r="K132" s="20">
        <v>0</v>
      </c>
      <c r="L132" s="20"/>
      <c r="M132" s="20">
        <v>0</v>
      </c>
      <c r="N132" s="20"/>
      <c r="O132" s="20">
        <v>0</v>
      </c>
      <c r="P132" s="20"/>
      <c r="Q132" s="20">
        <v>0</v>
      </c>
      <c r="R132" s="20"/>
      <c r="S132" s="20">
        <v>0</v>
      </c>
      <c r="T132" s="20"/>
      <c r="U132" s="20">
        <v>0</v>
      </c>
      <c r="V132" s="20"/>
      <c r="W132" s="20">
        <v>0</v>
      </c>
      <c r="X132" s="20"/>
      <c r="Y132" s="22">
        <v>1645</v>
      </c>
      <c r="Z132" s="22"/>
      <c r="AA132" s="20">
        <v>235</v>
      </c>
      <c r="AB132" s="20"/>
      <c r="AC132" s="40">
        <v>1880</v>
      </c>
      <c r="AD132" s="40"/>
    </row>
    <row r="133" spans="1:33" ht="12" customHeight="1" x14ac:dyDescent="0.25">
      <c r="A133" s="7" t="s">
        <v>260</v>
      </c>
      <c r="B133" s="7"/>
      <c r="C133" s="8" t="s">
        <v>261</v>
      </c>
      <c r="D133" s="8"/>
      <c r="E133" s="20">
        <v>0</v>
      </c>
      <c r="F133" s="20"/>
      <c r="G133" s="21">
        <v>0</v>
      </c>
      <c r="H133" s="21"/>
      <c r="I133" s="20">
        <v>0</v>
      </c>
      <c r="J133" s="20"/>
      <c r="K133" s="20">
        <v>0</v>
      </c>
      <c r="L133" s="20"/>
      <c r="M133" s="20">
        <v>0</v>
      </c>
      <c r="N133" s="20"/>
      <c r="O133" s="20">
        <v>0</v>
      </c>
      <c r="P133" s="20"/>
      <c r="Q133" s="20">
        <v>400</v>
      </c>
      <c r="R133" s="20"/>
      <c r="S133" s="20">
        <v>192.35</v>
      </c>
      <c r="T133" s="20"/>
      <c r="U133" s="20">
        <v>18.489999999999998</v>
      </c>
      <c r="V133" s="20"/>
      <c r="W133" s="20">
        <v>0</v>
      </c>
      <c r="X133" s="20"/>
      <c r="Y133" s="20">
        <v>0</v>
      </c>
      <c r="Z133" s="20"/>
      <c r="AA133" s="20">
        <v>0</v>
      </c>
      <c r="AB133" s="20"/>
      <c r="AC133" s="28">
        <v>610.84</v>
      </c>
      <c r="AD133" s="28"/>
    </row>
    <row r="134" spans="1:33" ht="12" customHeight="1" x14ac:dyDescent="0.25">
      <c r="A134" s="7" t="s">
        <v>262</v>
      </c>
      <c r="B134" s="7"/>
      <c r="C134" s="8" t="s">
        <v>263</v>
      </c>
      <c r="D134" s="8"/>
      <c r="E134" s="20">
        <v>0</v>
      </c>
      <c r="F134" s="20"/>
      <c r="G134" s="21">
        <v>0</v>
      </c>
      <c r="H134" s="21"/>
      <c r="I134" s="20">
        <v>0</v>
      </c>
      <c r="J134" s="20"/>
      <c r="K134" s="20">
        <v>0</v>
      </c>
      <c r="L134" s="20"/>
      <c r="M134" s="20">
        <v>0</v>
      </c>
      <c r="N134" s="20"/>
      <c r="O134" s="20">
        <v>0</v>
      </c>
      <c r="P134" s="20"/>
      <c r="Q134" s="20">
        <v>0</v>
      </c>
      <c r="R134" s="20"/>
      <c r="S134" s="20">
        <v>0</v>
      </c>
      <c r="T134" s="20"/>
      <c r="U134" s="20">
        <v>300</v>
      </c>
      <c r="V134" s="20"/>
      <c r="W134" s="20">
        <v>0</v>
      </c>
      <c r="X134" s="20"/>
      <c r="Y134" s="20">
        <v>0</v>
      </c>
      <c r="Z134" s="20"/>
      <c r="AA134" s="20">
        <v>0</v>
      </c>
      <c r="AB134" s="20"/>
      <c r="AC134" s="28">
        <v>300</v>
      </c>
      <c r="AD134" s="28"/>
    </row>
    <row r="135" spans="1:33" ht="12" customHeight="1" x14ac:dyDescent="0.25">
      <c r="A135" s="7" t="s">
        <v>264</v>
      </c>
      <c r="B135" s="7"/>
      <c r="C135" s="8" t="s">
        <v>265</v>
      </c>
      <c r="D135" s="8"/>
      <c r="E135" s="20">
        <v>0</v>
      </c>
      <c r="F135" s="20"/>
      <c r="G135" s="21">
        <v>0</v>
      </c>
      <c r="H135" s="21"/>
      <c r="I135" s="20">
        <v>0</v>
      </c>
      <c r="J135" s="20"/>
      <c r="K135" s="20">
        <v>0</v>
      </c>
      <c r="L135" s="20"/>
      <c r="M135" s="20">
        <v>0</v>
      </c>
      <c r="N135" s="20"/>
      <c r="O135" s="20">
        <v>0</v>
      </c>
      <c r="P135" s="20"/>
      <c r="Q135" s="20">
        <v>878</v>
      </c>
      <c r="R135" s="20"/>
      <c r="S135" s="20">
        <v>866.5</v>
      </c>
      <c r="T135" s="20"/>
      <c r="U135" s="22">
        <v>1026.5</v>
      </c>
      <c r="V135" s="22"/>
      <c r="W135" s="20">
        <v>0</v>
      </c>
      <c r="X135" s="20"/>
      <c r="Y135" s="22">
        <v>1281</v>
      </c>
      <c r="Z135" s="22"/>
      <c r="AA135" s="22">
        <v>1315</v>
      </c>
      <c r="AB135" s="22"/>
      <c r="AC135" s="40">
        <v>5367</v>
      </c>
      <c r="AD135" s="40"/>
    </row>
    <row r="136" spans="1:33" ht="12" customHeight="1" x14ac:dyDescent="0.25">
      <c r="A136" s="7" t="s">
        <v>266</v>
      </c>
      <c r="B136" s="7"/>
      <c r="C136" s="8" t="s">
        <v>267</v>
      </c>
      <c r="D136" s="8"/>
      <c r="E136" s="20">
        <v>0</v>
      </c>
      <c r="F136" s="20"/>
      <c r="G136" s="21">
        <v>0</v>
      </c>
      <c r="H136" s="21"/>
      <c r="I136" s="20">
        <v>0</v>
      </c>
      <c r="J136" s="20"/>
      <c r="K136" s="20">
        <v>0</v>
      </c>
      <c r="L136" s="20"/>
      <c r="M136" s="20">
        <v>0</v>
      </c>
      <c r="N136" s="20"/>
      <c r="O136" s="20">
        <v>0</v>
      </c>
      <c r="P136" s="20"/>
      <c r="Q136" s="20">
        <v>0</v>
      </c>
      <c r="R136" s="20"/>
      <c r="S136" s="20">
        <v>140.05000000000001</v>
      </c>
      <c r="T136" s="20"/>
      <c r="U136" s="20">
        <v>383.97</v>
      </c>
      <c r="V136" s="20"/>
      <c r="W136" s="20">
        <v>0</v>
      </c>
      <c r="X136" s="20"/>
      <c r="Y136" s="20">
        <v>76.099999999999994</v>
      </c>
      <c r="Z136" s="20"/>
      <c r="AA136" s="20">
        <v>74.98</v>
      </c>
      <c r="AB136" s="20"/>
      <c r="AC136" s="28">
        <v>675.1</v>
      </c>
      <c r="AD136" s="28"/>
    </row>
    <row r="137" spans="1:33" ht="12" customHeight="1" x14ac:dyDescent="0.25">
      <c r="A137" s="7" t="s">
        <v>268</v>
      </c>
      <c r="B137" s="7"/>
      <c r="C137" s="8" t="s">
        <v>269</v>
      </c>
      <c r="D137" s="8"/>
      <c r="E137" s="20">
        <v>0</v>
      </c>
      <c r="F137" s="20"/>
      <c r="G137" s="21">
        <v>0</v>
      </c>
      <c r="H137" s="21"/>
      <c r="I137" s="20">
        <v>0</v>
      </c>
      <c r="J137" s="20"/>
      <c r="K137" s="20">
        <v>0</v>
      </c>
      <c r="L137" s="20"/>
      <c r="M137" s="20">
        <v>0</v>
      </c>
      <c r="N137" s="20"/>
      <c r="O137" s="20">
        <v>0</v>
      </c>
      <c r="P137" s="20"/>
      <c r="Q137" s="20">
        <v>214.14</v>
      </c>
      <c r="R137" s="20"/>
      <c r="S137" s="20">
        <v>814.58</v>
      </c>
      <c r="T137" s="20"/>
      <c r="U137" s="20">
        <v>0</v>
      </c>
      <c r="V137" s="20"/>
      <c r="W137" s="20">
        <v>0</v>
      </c>
      <c r="X137" s="20"/>
      <c r="Y137" s="20">
        <v>0</v>
      </c>
      <c r="Z137" s="20"/>
      <c r="AA137" s="20">
        <v>0</v>
      </c>
      <c r="AB137" s="20"/>
      <c r="AC137" s="40">
        <v>1028.72</v>
      </c>
      <c r="AD137" s="40"/>
    </row>
    <row r="138" spans="1:33" ht="12" customHeight="1" x14ac:dyDescent="0.25">
      <c r="A138" s="7" t="s">
        <v>270</v>
      </c>
      <c r="B138" s="7"/>
      <c r="C138" s="8" t="s">
        <v>271</v>
      </c>
      <c r="D138" s="8"/>
      <c r="E138" s="20">
        <v>0</v>
      </c>
      <c r="F138" s="20"/>
      <c r="G138" s="21">
        <v>0</v>
      </c>
      <c r="H138" s="21"/>
      <c r="I138" s="20">
        <v>0</v>
      </c>
      <c r="J138" s="20"/>
      <c r="K138" s="20">
        <v>0</v>
      </c>
      <c r="L138" s="20"/>
      <c r="M138" s="20">
        <v>0</v>
      </c>
      <c r="N138" s="20"/>
      <c r="O138" s="20">
        <v>0</v>
      </c>
      <c r="P138" s="20"/>
      <c r="Q138" s="20">
        <v>0</v>
      </c>
      <c r="R138" s="20"/>
      <c r="S138" s="20">
        <v>750</v>
      </c>
      <c r="T138" s="20"/>
      <c r="U138" s="20">
        <v>0</v>
      </c>
      <c r="V138" s="20"/>
      <c r="W138" s="20">
        <v>55</v>
      </c>
      <c r="X138" s="20"/>
      <c r="Y138" s="20">
        <v>55</v>
      </c>
      <c r="Z138" s="20"/>
      <c r="AA138" s="20">
        <v>0</v>
      </c>
      <c r="AB138" s="20"/>
      <c r="AC138" s="28">
        <v>860</v>
      </c>
      <c r="AD138" s="28"/>
    </row>
    <row r="139" spans="1:33" ht="12" customHeight="1" x14ac:dyDescent="0.25">
      <c r="A139" s="7" t="s">
        <v>272</v>
      </c>
      <c r="B139" s="7"/>
      <c r="C139" s="8" t="s">
        <v>273</v>
      </c>
      <c r="D139" s="8"/>
      <c r="E139" s="20">
        <v>0</v>
      </c>
      <c r="F139" s="20"/>
      <c r="G139" s="21">
        <v>0</v>
      </c>
      <c r="H139" s="21"/>
      <c r="I139" s="20">
        <v>0</v>
      </c>
      <c r="J139" s="20"/>
      <c r="K139" s="20">
        <v>0</v>
      </c>
      <c r="L139" s="20"/>
      <c r="M139" s="20">
        <v>0</v>
      </c>
      <c r="N139" s="20"/>
      <c r="O139" s="20">
        <v>0</v>
      </c>
      <c r="P139" s="20"/>
      <c r="Q139" s="20">
        <v>0</v>
      </c>
      <c r="R139" s="20"/>
      <c r="S139" s="20">
        <v>174.27</v>
      </c>
      <c r="T139" s="20"/>
      <c r="U139" s="20">
        <v>0</v>
      </c>
      <c r="V139" s="20"/>
      <c r="W139" s="20">
        <v>0</v>
      </c>
      <c r="X139" s="20"/>
      <c r="Y139" s="20">
        <v>0</v>
      </c>
      <c r="Z139" s="20"/>
      <c r="AA139" s="20">
        <v>0</v>
      </c>
      <c r="AB139" s="20"/>
      <c r="AC139" s="28">
        <v>174.27</v>
      </c>
      <c r="AD139" s="28"/>
    </row>
    <row r="140" spans="1:33" ht="12" customHeight="1" x14ac:dyDescent="0.25">
      <c r="A140" s="7" t="s">
        <v>274</v>
      </c>
      <c r="B140" s="7"/>
      <c r="C140" s="8" t="s">
        <v>275</v>
      </c>
      <c r="D140" s="8"/>
      <c r="E140" s="20">
        <v>0</v>
      </c>
      <c r="F140" s="20"/>
      <c r="G140" s="21">
        <v>0</v>
      </c>
      <c r="H140" s="21"/>
      <c r="I140" s="20">
        <v>0</v>
      </c>
      <c r="J140" s="20"/>
      <c r="K140" s="20">
        <v>0</v>
      </c>
      <c r="L140" s="20"/>
      <c r="M140" s="20">
        <v>0</v>
      </c>
      <c r="N140" s="20"/>
      <c r="O140" s="20">
        <v>0</v>
      </c>
      <c r="P140" s="20"/>
      <c r="Q140" s="20">
        <v>0</v>
      </c>
      <c r="R140" s="20"/>
      <c r="S140" s="20">
        <v>0</v>
      </c>
      <c r="T140" s="20"/>
      <c r="U140" s="20">
        <v>23.66</v>
      </c>
      <c r="V140" s="20"/>
      <c r="W140" s="20">
        <v>0</v>
      </c>
      <c r="X140" s="20"/>
      <c r="Y140" s="22">
        <v>1750</v>
      </c>
      <c r="Z140" s="22"/>
      <c r="AA140" s="20">
        <v>250</v>
      </c>
      <c r="AB140" s="20"/>
      <c r="AC140" s="40">
        <v>2023.66</v>
      </c>
      <c r="AD140" s="40"/>
    </row>
    <row r="141" spans="1:33" ht="12" customHeight="1" x14ac:dyDescent="0.25">
      <c r="A141" s="7" t="s">
        <v>276</v>
      </c>
      <c r="B141" s="7"/>
      <c r="C141" s="8" t="s">
        <v>277</v>
      </c>
      <c r="D141" s="8"/>
      <c r="E141" s="20">
        <v>0</v>
      </c>
      <c r="F141" s="20"/>
      <c r="G141" s="21">
        <v>0</v>
      </c>
      <c r="H141" s="21"/>
      <c r="I141" s="20">
        <v>0</v>
      </c>
      <c r="J141" s="20"/>
      <c r="K141" s="20">
        <v>0</v>
      </c>
      <c r="L141" s="20"/>
      <c r="M141" s="20">
        <v>0</v>
      </c>
      <c r="N141" s="20"/>
      <c r="O141" s="20">
        <v>0</v>
      </c>
      <c r="P141" s="20"/>
      <c r="Q141" s="20">
        <v>281.18</v>
      </c>
      <c r="R141" s="20"/>
      <c r="S141" s="20">
        <v>0</v>
      </c>
      <c r="T141" s="20"/>
      <c r="U141" s="20">
        <v>0</v>
      </c>
      <c r="V141" s="20"/>
      <c r="W141" s="20">
        <v>0</v>
      </c>
      <c r="X141" s="20"/>
      <c r="Y141" s="20">
        <v>199.06</v>
      </c>
      <c r="Z141" s="20"/>
      <c r="AA141" s="20">
        <v>0</v>
      </c>
      <c r="AB141" s="20"/>
      <c r="AC141" s="28">
        <v>480.24</v>
      </c>
      <c r="AD141" s="28"/>
    </row>
    <row r="142" spans="1:33" ht="11.25" customHeight="1" x14ac:dyDescent="0.25">
      <c r="A142" s="7" t="s">
        <v>278</v>
      </c>
      <c r="B142" s="7"/>
      <c r="C142" s="8" t="s">
        <v>279</v>
      </c>
      <c r="D142" s="8"/>
      <c r="E142" s="24">
        <v>0</v>
      </c>
      <c r="F142" s="24"/>
      <c r="G142" s="25">
        <v>0</v>
      </c>
      <c r="H142" s="25"/>
      <c r="I142" s="24">
        <v>0</v>
      </c>
      <c r="J142" s="24"/>
      <c r="K142" s="24">
        <v>0</v>
      </c>
      <c r="L142" s="24"/>
      <c r="M142" s="24">
        <v>0</v>
      </c>
      <c r="N142" s="24"/>
      <c r="O142" s="24">
        <v>0</v>
      </c>
      <c r="P142" s="24"/>
      <c r="Q142" s="24">
        <v>0</v>
      </c>
      <c r="R142" s="24"/>
      <c r="S142" s="24">
        <v>0</v>
      </c>
      <c r="T142" s="24"/>
      <c r="U142" s="24">
        <v>0</v>
      </c>
      <c r="V142" s="24"/>
      <c r="W142" s="24">
        <v>11.3</v>
      </c>
      <c r="X142" s="24"/>
      <c r="Y142" s="24">
        <v>244.86</v>
      </c>
      <c r="Z142" s="24"/>
      <c r="AA142" s="24">
        <v>34.979999999999997</v>
      </c>
      <c r="AB142" s="24"/>
      <c r="AC142" s="43">
        <v>291.14</v>
      </c>
      <c r="AD142" s="43"/>
    </row>
    <row r="143" spans="1:33" ht="24" customHeight="1" x14ac:dyDescent="0.25">
      <c r="A143" s="7" t="s">
        <v>280</v>
      </c>
      <c r="B143" s="7"/>
      <c r="C143" s="8" t="s">
        <v>281</v>
      </c>
      <c r="D143" s="8"/>
      <c r="E143" s="15">
        <v>0</v>
      </c>
      <c r="F143" s="15"/>
      <c r="G143" s="16">
        <v>0</v>
      </c>
      <c r="H143" s="16"/>
      <c r="I143" s="15">
        <v>0</v>
      </c>
      <c r="J143" s="15"/>
      <c r="K143" s="15">
        <v>0</v>
      </c>
      <c r="L143" s="15"/>
      <c r="M143" s="15">
        <v>0</v>
      </c>
      <c r="N143" s="15"/>
      <c r="O143" s="15">
        <v>0</v>
      </c>
      <c r="P143" s="15"/>
      <c r="Q143" s="17">
        <v>1869.65</v>
      </c>
      <c r="R143" s="17"/>
      <c r="S143" s="17">
        <v>3031.42</v>
      </c>
      <c r="T143" s="17"/>
      <c r="U143" s="17">
        <v>1824.16</v>
      </c>
      <c r="V143" s="17"/>
      <c r="W143" s="15">
        <v>138.29</v>
      </c>
      <c r="X143" s="15"/>
      <c r="Y143" s="17">
        <v>5344.13</v>
      </c>
      <c r="Z143" s="17"/>
      <c r="AA143" s="17">
        <v>2000.12</v>
      </c>
      <c r="AB143" s="17"/>
      <c r="AC143" s="18">
        <v>14207.77</v>
      </c>
      <c r="AD143" s="18"/>
      <c r="AF143">
        <f t="shared" ref="AF143:AF146" si="1">(AC143/7)*12</f>
        <v>24356.177142857145</v>
      </c>
    </row>
    <row r="144" spans="1:33" ht="11.25" customHeight="1" x14ac:dyDescent="0.25">
      <c r="A144" s="7" t="s">
        <v>282</v>
      </c>
      <c r="B144" s="7"/>
      <c r="C144" s="8" t="s">
        <v>283</v>
      </c>
      <c r="D144" s="8"/>
      <c r="E144" s="9">
        <v>0</v>
      </c>
      <c r="F144" s="9"/>
      <c r="G144" s="10">
        <v>0</v>
      </c>
      <c r="H144" s="10"/>
      <c r="I144" s="9">
        <v>0</v>
      </c>
      <c r="J144" s="9"/>
      <c r="K144" s="9">
        <v>0</v>
      </c>
      <c r="L144" s="9"/>
      <c r="M144" s="9">
        <v>0</v>
      </c>
      <c r="N144" s="9"/>
      <c r="O144" s="9">
        <v>0</v>
      </c>
      <c r="P144" s="9"/>
      <c r="Q144" s="11">
        <v>19172.169999999998</v>
      </c>
      <c r="R144" s="11"/>
      <c r="S144" s="11">
        <v>-2058.6799999999998</v>
      </c>
      <c r="T144" s="11"/>
      <c r="U144" s="11">
        <v>3488.46</v>
      </c>
      <c r="V144" s="11"/>
      <c r="W144" s="11">
        <v>4041.86</v>
      </c>
      <c r="X144" s="11"/>
      <c r="Y144" s="11">
        <v>7283.51</v>
      </c>
      <c r="Z144" s="11"/>
      <c r="AA144" s="11">
        <v>4070.66</v>
      </c>
      <c r="AB144" s="11"/>
      <c r="AC144" s="12">
        <v>35997.980000000003</v>
      </c>
      <c r="AD144" s="12"/>
      <c r="AF144" s="4">
        <f t="shared" si="1"/>
        <v>61710.822857142863</v>
      </c>
      <c r="AG144" s="4">
        <f>AF144/106</f>
        <v>582.1775741239893</v>
      </c>
    </row>
    <row r="145" spans="1:33" ht="11.25" customHeight="1" x14ac:dyDescent="0.25">
      <c r="A145" s="35"/>
      <c r="B145" s="35"/>
      <c r="C145" s="35"/>
      <c r="D145" s="35"/>
      <c r="E145" s="36" t="s">
        <v>70</v>
      </c>
      <c r="F145" s="36"/>
      <c r="G145" s="37" t="s">
        <v>71</v>
      </c>
      <c r="H145" s="37"/>
      <c r="I145" s="36" t="s">
        <v>72</v>
      </c>
      <c r="J145" s="36"/>
      <c r="K145" s="36" t="s">
        <v>73</v>
      </c>
      <c r="L145" s="36"/>
      <c r="M145" s="36" t="s">
        <v>74</v>
      </c>
      <c r="N145" s="36"/>
      <c r="O145" s="36" t="s">
        <v>75</v>
      </c>
      <c r="P145" s="36"/>
      <c r="Q145" s="36" t="s">
        <v>76</v>
      </c>
      <c r="R145" s="36"/>
      <c r="S145" s="36" t="s">
        <v>77</v>
      </c>
      <c r="T145" s="36"/>
      <c r="U145" s="36" t="s">
        <v>78</v>
      </c>
      <c r="V145" s="36"/>
      <c r="W145" s="36" t="s">
        <v>79</v>
      </c>
      <c r="X145" s="36"/>
      <c r="Y145" s="36" t="s">
        <v>80</v>
      </c>
      <c r="Z145" s="36"/>
      <c r="AA145" s="36" t="s">
        <v>81</v>
      </c>
      <c r="AB145" s="36"/>
      <c r="AC145" s="38" t="s">
        <v>82</v>
      </c>
      <c r="AD145" s="38"/>
    </row>
    <row r="146" spans="1:33" ht="28.5" customHeight="1" x14ac:dyDescent="0.25">
      <c r="A146" s="44" t="s">
        <v>284</v>
      </c>
      <c r="B146" s="44"/>
      <c r="C146" s="45" t="s">
        <v>285</v>
      </c>
      <c r="D146" s="45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F146">
        <f t="shared" si="1"/>
        <v>0</v>
      </c>
    </row>
    <row r="147" spans="1:33" ht="12" customHeight="1" x14ac:dyDescent="0.25">
      <c r="A147" s="7" t="s">
        <v>286</v>
      </c>
      <c r="B147" s="7"/>
      <c r="C147" s="8" t="s">
        <v>287</v>
      </c>
      <c r="D147" s="8"/>
      <c r="E147" s="20">
        <v>0</v>
      </c>
      <c r="F147" s="20"/>
      <c r="G147" s="21">
        <v>0</v>
      </c>
      <c r="H147" s="21"/>
      <c r="I147" s="20">
        <v>0</v>
      </c>
      <c r="J147" s="20"/>
      <c r="K147" s="20">
        <v>0</v>
      </c>
      <c r="L147" s="20"/>
      <c r="M147" s="20">
        <v>0</v>
      </c>
      <c r="N147" s="20"/>
      <c r="O147" s="20">
        <v>0</v>
      </c>
      <c r="P147" s="20"/>
      <c r="Q147" s="20">
        <v>487.37</v>
      </c>
      <c r="R147" s="20"/>
      <c r="S147" s="22">
        <v>1197.1300000000001</v>
      </c>
      <c r="T147" s="22"/>
      <c r="U147" s="22">
        <v>-1684.5</v>
      </c>
      <c r="V147" s="22"/>
      <c r="W147" s="22">
        <v>1435.88</v>
      </c>
      <c r="X147" s="22"/>
      <c r="Y147" s="22">
        <v>1322.11</v>
      </c>
      <c r="Z147" s="22"/>
      <c r="AA147" s="22">
        <v>-1380</v>
      </c>
      <c r="AB147" s="22"/>
      <c r="AC147" s="40">
        <v>1377.99</v>
      </c>
      <c r="AD147" s="40"/>
      <c r="AF147">
        <f>(AC147/7)*12</f>
        <v>2362.2685714285717</v>
      </c>
      <c r="AG147">
        <f>AF147/106</f>
        <v>22.285552560646902</v>
      </c>
    </row>
    <row r="148" spans="1:33" ht="12" customHeight="1" x14ac:dyDescent="0.25">
      <c r="A148" s="7" t="s">
        <v>288</v>
      </c>
      <c r="B148" s="7"/>
      <c r="C148" s="8" t="s">
        <v>289</v>
      </c>
      <c r="D148" s="8"/>
      <c r="E148" s="20">
        <v>0</v>
      </c>
      <c r="F148" s="20"/>
      <c r="G148" s="21">
        <v>0</v>
      </c>
      <c r="H148" s="21"/>
      <c r="I148" s="20">
        <v>0</v>
      </c>
      <c r="J148" s="20"/>
      <c r="K148" s="20">
        <v>0</v>
      </c>
      <c r="L148" s="20"/>
      <c r="M148" s="20">
        <v>0</v>
      </c>
      <c r="N148" s="20"/>
      <c r="O148" s="20">
        <v>0</v>
      </c>
      <c r="P148" s="20"/>
      <c r="Q148" s="20">
        <v>75</v>
      </c>
      <c r="R148" s="20"/>
      <c r="S148" s="20">
        <v>75</v>
      </c>
      <c r="T148" s="20"/>
      <c r="U148" s="20">
        <v>-150</v>
      </c>
      <c r="V148" s="20"/>
      <c r="W148" s="20">
        <v>147.33000000000001</v>
      </c>
      <c r="X148" s="20"/>
      <c r="Y148" s="20">
        <v>372.72</v>
      </c>
      <c r="Z148" s="20"/>
      <c r="AA148" s="20">
        <v>-335</v>
      </c>
      <c r="AB148" s="20"/>
      <c r="AC148" s="28">
        <v>185.05</v>
      </c>
      <c r="AD148" s="28"/>
      <c r="AF148">
        <f t="shared" ref="AF148:AF152" si="2">(AC148/7)*12</f>
        <v>317.22857142857146</v>
      </c>
      <c r="AG148">
        <f t="shared" ref="AG148:AG151" si="3">AF148/106</f>
        <v>2.9927223719676554</v>
      </c>
    </row>
    <row r="149" spans="1:33" ht="12" customHeight="1" x14ac:dyDescent="0.25">
      <c r="A149" s="7" t="s">
        <v>290</v>
      </c>
      <c r="B149" s="7"/>
      <c r="C149" s="8" t="s">
        <v>291</v>
      </c>
      <c r="D149" s="8"/>
      <c r="E149" s="20">
        <v>0</v>
      </c>
      <c r="F149" s="20"/>
      <c r="G149" s="21">
        <v>0</v>
      </c>
      <c r="H149" s="21"/>
      <c r="I149" s="20">
        <v>0</v>
      </c>
      <c r="J149" s="20"/>
      <c r="K149" s="20">
        <v>0</v>
      </c>
      <c r="L149" s="20"/>
      <c r="M149" s="20">
        <v>0</v>
      </c>
      <c r="N149" s="20"/>
      <c r="O149" s="20">
        <v>0</v>
      </c>
      <c r="P149" s="20"/>
      <c r="Q149" s="20">
        <v>0</v>
      </c>
      <c r="R149" s="20"/>
      <c r="S149" s="20">
        <v>143.09</v>
      </c>
      <c r="T149" s="20"/>
      <c r="U149" s="20">
        <v>-143.09</v>
      </c>
      <c r="V149" s="20"/>
      <c r="W149" s="20">
        <v>0</v>
      </c>
      <c r="X149" s="20"/>
      <c r="Y149" s="20">
        <v>0</v>
      </c>
      <c r="Z149" s="20"/>
      <c r="AA149" s="20">
        <v>0</v>
      </c>
      <c r="AB149" s="20"/>
      <c r="AC149" s="28">
        <v>0</v>
      </c>
      <c r="AD149" s="28"/>
      <c r="AF149">
        <f t="shared" si="2"/>
        <v>0</v>
      </c>
      <c r="AG149">
        <f t="shared" si="3"/>
        <v>0</v>
      </c>
    </row>
    <row r="150" spans="1:33" ht="12" customHeight="1" x14ac:dyDescent="0.25">
      <c r="A150" s="7" t="s">
        <v>292</v>
      </c>
      <c r="B150" s="7"/>
      <c r="C150" s="8" t="s">
        <v>293</v>
      </c>
      <c r="D150" s="8"/>
      <c r="E150" s="20">
        <v>0</v>
      </c>
      <c r="F150" s="20"/>
      <c r="G150" s="21">
        <v>0</v>
      </c>
      <c r="H150" s="21"/>
      <c r="I150" s="20">
        <v>0</v>
      </c>
      <c r="J150" s="20"/>
      <c r="K150" s="20">
        <v>0</v>
      </c>
      <c r="L150" s="20"/>
      <c r="M150" s="20">
        <v>0</v>
      </c>
      <c r="N150" s="20"/>
      <c r="O150" s="20">
        <v>0</v>
      </c>
      <c r="P150" s="20"/>
      <c r="Q150" s="20">
        <v>250</v>
      </c>
      <c r="R150" s="20"/>
      <c r="S150" s="20">
        <v>882.57</v>
      </c>
      <c r="T150" s="20"/>
      <c r="U150" s="22">
        <v>-1132.57</v>
      </c>
      <c r="V150" s="22"/>
      <c r="W150" s="20">
        <v>58.76</v>
      </c>
      <c r="X150" s="20"/>
      <c r="Y150" s="20">
        <v>105.48</v>
      </c>
      <c r="Z150" s="20"/>
      <c r="AA150" s="20">
        <v>0</v>
      </c>
      <c r="AB150" s="20"/>
      <c r="AC150" s="28">
        <v>164.24</v>
      </c>
      <c r="AD150" s="28"/>
      <c r="AF150">
        <f t="shared" si="2"/>
        <v>281.5542857142857</v>
      </c>
      <c r="AG150">
        <f t="shared" si="3"/>
        <v>2.6561725067385442</v>
      </c>
    </row>
    <row r="151" spans="1:33" ht="12" customHeight="1" x14ac:dyDescent="0.25">
      <c r="A151" s="7" t="s">
        <v>294</v>
      </c>
      <c r="B151" s="7"/>
      <c r="C151" s="8" t="s">
        <v>295</v>
      </c>
      <c r="D151" s="8"/>
      <c r="E151" s="20">
        <v>0</v>
      </c>
      <c r="F151" s="20"/>
      <c r="G151" s="21">
        <v>0</v>
      </c>
      <c r="H151" s="21"/>
      <c r="I151" s="20">
        <v>0</v>
      </c>
      <c r="J151" s="20"/>
      <c r="K151" s="20">
        <v>0</v>
      </c>
      <c r="L151" s="20"/>
      <c r="M151" s="20">
        <v>0</v>
      </c>
      <c r="N151" s="20"/>
      <c r="O151" s="20">
        <v>0</v>
      </c>
      <c r="P151" s="20"/>
      <c r="Q151" s="22">
        <v>5000</v>
      </c>
      <c r="R151" s="22"/>
      <c r="S151" s="22">
        <v>2113.2600000000002</v>
      </c>
      <c r="T151" s="22"/>
      <c r="U151" s="22">
        <v>-6888.26</v>
      </c>
      <c r="V151" s="22"/>
      <c r="W151" s="22">
        <v>2113.2600000000002</v>
      </c>
      <c r="X151" s="22"/>
      <c r="Y151" s="22">
        <v>4875.72</v>
      </c>
      <c r="Z151" s="22"/>
      <c r="AA151" s="20">
        <v>0</v>
      </c>
      <c r="AB151" s="20"/>
      <c r="AC151" s="40">
        <v>7213.98</v>
      </c>
      <c r="AD151" s="40"/>
      <c r="AF151">
        <f t="shared" si="2"/>
        <v>12366.822857142857</v>
      </c>
      <c r="AG151" s="4">
        <f t="shared" si="3"/>
        <v>116.66814016172506</v>
      </c>
    </row>
    <row r="152" spans="1:33" ht="11.25" customHeight="1" x14ac:dyDescent="0.25">
      <c r="A152" s="7" t="s">
        <v>296</v>
      </c>
      <c r="B152" s="7"/>
      <c r="C152" s="8" t="s">
        <v>297</v>
      </c>
      <c r="D152" s="8"/>
      <c r="E152" s="24">
        <v>0</v>
      </c>
      <c r="F152" s="24"/>
      <c r="G152" s="25">
        <v>0</v>
      </c>
      <c r="H152" s="25"/>
      <c r="I152" s="24">
        <v>0</v>
      </c>
      <c r="J152" s="24"/>
      <c r="K152" s="24">
        <v>0</v>
      </c>
      <c r="L152" s="24"/>
      <c r="M152" s="24">
        <v>0</v>
      </c>
      <c r="N152" s="24"/>
      <c r="O152" s="24">
        <v>0</v>
      </c>
      <c r="P152" s="24"/>
      <c r="Q152" s="24">
        <v>0</v>
      </c>
      <c r="R152" s="24"/>
      <c r="S152" s="24">
        <v>0</v>
      </c>
      <c r="T152" s="24"/>
      <c r="U152" s="26">
        <v>6025.46</v>
      </c>
      <c r="V152" s="26"/>
      <c r="W152" s="26">
        <v>-6025.46</v>
      </c>
      <c r="X152" s="26"/>
      <c r="Y152" s="24">
        <v>0</v>
      </c>
      <c r="Z152" s="24"/>
      <c r="AA152" s="24">
        <v>0</v>
      </c>
      <c r="AB152" s="24"/>
      <c r="AC152" s="43">
        <v>0</v>
      </c>
      <c r="AD152" s="43"/>
      <c r="AF152">
        <f t="shared" si="2"/>
        <v>0</v>
      </c>
    </row>
    <row r="153" spans="1:33" ht="18.75" customHeight="1" x14ac:dyDescent="0.25">
      <c r="A153" s="7" t="s">
        <v>298</v>
      </c>
      <c r="B153" s="7"/>
      <c r="C153" s="8" t="s">
        <v>299</v>
      </c>
      <c r="D153" s="8"/>
      <c r="E153" s="9">
        <v>0</v>
      </c>
      <c r="F153" s="9"/>
      <c r="G153" s="10">
        <v>0</v>
      </c>
      <c r="H153" s="10"/>
      <c r="I153" s="9">
        <v>0</v>
      </c>
      <c r="J153" s="9"/>
      <c r="K153" s="9">
        <v>0</v>
      </c>
      <c r="L153" s="9"/>
      <c r="M153" s="9">
        <v>0</v>
      </c>
      <c r="N153" s="9"/>
      <c r="O153" s="9">
        <v>0</v>
      </c>
      <c r="P153" s="9"/>
      <c r="Q153" s="11">
        <v>5812.37</v>
      </c>
      <c r="R153" s="11"/>
      <c r="S153" s="11">
        <v>4411.05</v>
      </c>
      <c r="T153" s="11"/>
      <c r="U153" s="11">
        <v>-3972.96</v>
      </c>
      <c r="V153" s="11"/>
      <c r="W153" s="11">
        <v>-2270.23</v>
      </c>
      <c r="X153" s="11"/>
      <c r="Y153" s="11">
        <v>6676.03</v>
      </c>
      <c r="Z153" s="11"/>
      <c r="AA153" s="11">
        <v>-1715</v>
      </c>
      <c r="AB153" s="11"/>
      <c r="AC153" s="12">
        <v>8941.26</v>
      </c>
      <c r="AD153" s="12"/>
    </row>
    <row r="154" spans="1:33" ht="18" customHeight="1" x14ac:dyDescent="0.25">
      <c r="A154" s="7" t="s">
        <v>300</v>
      </c>
      <c r="B154" s="7"/>
      <c r="C154" s="13" t="s">
        <v>301</v>
      </c>
      <c r="D154" s="13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</row>
    <row r="155" spans="1:33" ht="11.25" customHeight="1" x14ac:dyDescent="0.25">
      <c r="A155" s="7" t="s">
        <v>302</v>
      </c>
      <c r="B155" s="7"/>
      <c r="C155" s="8" t="s">
        <v>301</v>
      </c>
      <c r="D155" s="8"/>
      <c r="E155" s="24">
        <v>0</v>
      </c>
      <c r="F155" s="24"/>
      <c r="G155" s="25">
        <v>0</v>
      </c>
      <c r="H155" s="25"/>
      <c r="I155" s="24">
        <v>0</v>
      </c>
      <c r="J155" s="24"/>
      <c r="K155" s="24">
        <v>0</v>
      </c>
      <c r="L155" s="24"/>
      <c r="M155" s="26">
        <v>4596.7700000000004</v>
      </c>
      <c r="N155" s="26"/>
      <c r="O155" s="26">
        <v>7500</v>
      </c>
      <c r="P155" s="26"/>
      <c r="Q155" s="26">
        <v>7500</v>
      </c>
      <c r="R155" s="26"/>
      <c r="S155" s="26">
        <v>7500</v>
      </c>
      <c r="T155" s="26"/>
      <c r="U155" s="26">
        <v>7500</v>
      </c>
      <c r="V155" s="26"/>
      <c r="W155" s="26">
        <v>7500</v>
      </c>
      <c r="X155" s="26"/>
      <c r="Y155" s="26">
        <v>7500</v>
      </c>
      <c r="Z155" s="26"/>
      <c r="AA155" s="26">
        <v>7500</v>
      </c>
      <c r="AB155" s="26"/>
      <c r="AC155" s="27">
        <v>57096.77</v>
      </c>
      <c r="AD155" s="27"/>
      <c r="AF155" s="5">
        <f>AC155/916000</f>
        <v>6.2332718340611347E-2</v>
      </c>
    </row>
    <row r="156" spans="1:33" ht="18.75" customHeight="1" x14ac:dyDescent="0.25">
      <c r="A156" s="7" t="s">
        <v>303</v>
      </c>
      <c r="B156" s="7"/>
      <c r="C156" s="8" t="s">
        <v>304</v>
      </c>
      <c r="D156" s="8"/>
      <c r="E156" s="9">
        <v>0</v>
      </c>
      <c r="F156" s="9"/>
      <c r="G156" s="10">
        <v>0</v>
      </c>
      <c r="H156" s="10"/>
      <c r="I156" s="9">
        <v>0</v>
      </c>
      <c r="J156" s="9"/>
      <c r="K156" s="9">
        <v>0</v>
      </c>
      <c r="L156" s="9"/>
      <c r="M156" s="11">
        <v>4596.7700000000004</v>
      </c>
      <c r="N156" s="11"/>
      <c r="O156" s="11">
        <v>7500</v>
      </c>
      <c r="P156" s="11"/>
      <c r="Q156" s="11">
        <v>7500</v>
      </c>
      <c r="R156" s="11"/>
      <c r="S156" s="11">
        <v>7500</v>
      </c>
      <c r="T156" s="11"/>
      <c r="U156" s="11">
        <v>7500</v>
      </c>
      <c r="V156" s="11"/>
      <c r="W156" s="11">
        <v>7500</v>
      </c>
      <c r="X156" s="11"/>
      <c r="Y156" s="11">
        <v>7500</v>
      </c>
      <c r="Z156" s="11"/>
      <c r="AA156" s="11">
        <v>7500</v>
      </c>
      <c r="AB156" s="11"/>
      <c r="AC156" s="12">
        <v>57096.77</v>
      </c>
      <c r="AD156" s="12"/>
    </row>
    <row r="157" spans="1:33" ht="18" customHeight="1" x14ac:dyDescent="0.25">
      <c r="A157" s="7" t="s">
        <v>305</v>
      </c>
      <c r="B157" s="7"/>
      <c r="C157" s="13" t="s">
        <v>306</v>
      </c>
      <c r="D157" s="13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</row>
    <row r="158" spans="1:33" ht="11.25" customHeight="1" x14ac:dyDescent="0.25">
      <c r="A158" s="14" t="s">
        <v>307</v>
      </c>
      <c r="B158" s="14"/>
      <c r="C158" s="14"/>
      <c r="D158" s="14"/>
      <c r="E158" s="14"/>
      <c r="F158" s="14"/>
      <c r="G158" s="25">
        <v>0</v>
      </c>
      <c r="H158" s="25"/>
      <c r="I158" s="24">
        <v>0</v>
      </c>
      <c r="J158" s="24"/>
      <c r="K158" s="24">
        <v>0</v>
      </c>
      <c r="L158" s="24"/>
      <c r="M158" s="24">
        <v>0</v>
      </c>
      <c r="N158" s="24"/>
      <c r="O158" s="24">
        <v>0</v>
      </c>
      <c r="P158" s="24"/>
      <c r="Q158" s="26">
        <v>2807.36</v>
      </c>
      <c r="R158" s="26"/>
      <c r="S158" s="24">
        <v>0</v>
      </c>
      <c r="T158" s="24"/>
      <c r="U158" s="24">
        <v>0</v>
      </c>
      <c r="V158" s="24"/>
      <c r="W158" s="24">
        <v>0</v>
      </c>
      <c r="X158" s="24"/>
      <c r="Y158" s="24">
        <v>0</v>
      </c>
      <c r="Z158" s="24"/>
      <c r="AA158" s="24">
        <v>0</v>
      </c>
      <c r="AB158" s="24"/>
      <c r="AC158" s="42">
        <v>2807.36</v>
      </c>
      <c r="AD158" s="42"/>
    </row>
    <row r="159" spans="1:33" ht="12" customHeight="1" x14ac:dyDescent="0.25">
      <c r="A159" s="14" t="s">
        <v>308</v>
      </c>
      <c r="B159" s="14"/>
      <c r="C159" s="14"/>
      <c r="D159" s="14"/>
      <c r="E159" s="14"/>
      <c r="F159" s="14"/>
      <c r="G159" s="16">
        <v>0</v>
      </c>
      <c r="H159" s="16"/>
      <c r="I159" s="15">
        <v>0</v>
      </c>
      <c r="J159" s="15"/>
      <c r="K159" s="15">
        <v>0</v>
      </c>
      <c r="L159" s="15"/>
      <c r="M159" s="15">
        <v>0</v>
      </c>
      <c r="N159" s="15"/>
      <c r="O159" s="15">
        <v>0</v>
      </c>
      <c r="P159" s="15"/>
      <c r="Q159" s="17">
        <v>2807.36</v>
      </c>
      <c r="R159" s="17"/>
      <c r="S159" s="15">
        <v>0</v>
      </c>
      <c r="T159" s="15"/>
      <c r="U159" s="15">
        <v>0</v>
      </c>
      <c r="V159" s="15"/>
      <c r="W159" s="15">
        <v>0</v>
      </c>
      <c r="X159" s="15"/>
      <c r="Y159" s="15">
        <v>0</v>
      </c>
      <c r="Z159" s="15"/>
      <c r="AA159" s="15">
        <v>0</v>
      </c>
      <c r="AB159" s="15"/>
      <c r="AC159" s="18">
        <v>2807.36</v>
      </c>
      <c r="AD159" s="18"/>
    </row>
    <row r="160" spans="1:33" ht="31.95" customHeight="1" x14ac:dyDescent="0.25">
      <c r="A160" s="41" t="s">
        <v>309</v>
      </c>
      <c r="B160" s="41"/>
      <c r="C160" s="41"/>
      <c r="D160" s="41"/>
      <c r="E160" s="41"/>
      <c r="F160" s="41"/>
      <c r="G160" s="16">
        <v>0</v>
      </c>
      <c r="H160" s="16"/>
      <c r="I160" s="15">
        <v>0</v>
      </c>
      <c r="J160" s="15"/>
      <c r="K160" s="15">
        <v>0</v>
      </c>
      <c r="L160" s="15"/>
      <c r="M160" s="17">
        <v>4596.7700000000004</v>
      </c>
      <c r="N160" s="17"/>
      <c r="O160" s="17">
        <v>7500</v>
      </c>
      <c r="P160" s="17"/>
      <c r="Q160" s="17">
        <v>48790.09</v>
      </c>
      <c r="R160" s="17"/>
      <c r="S160" s="17">
        <v>24199.66</v>
      </c>
      <c r="T160" s="17"/>
      <c r="U160" s="17">
        <v>18140.57</v>
      </c>
      <c r="V160" s="17"/>
      <c r="W160" s="17">
        <v>18156.43</v>
      </c>
      <c r="X160" s="17"/>
      <c r="Y160" s="17">
        <v>37563.14</v>
      </c>
      <c r="Z160" s="17"/>
      <c r="AA160" s="17">
        <v>20835.82</v>
      </c>
      <c r="AB160" s="17"/>
      <c r="AC160" s="18">
        <v>179782.48</v>
      </c>
      <c r="AD160" s="18"/>
    </row>
    <row r="161" spans="1:33" ht="24" customHeight="1" x14ac:dyDescent="0.25">
      <c r="A161" s="14" t="s">
        <v>310</v>
      </c>
      <c r="B161" s="14"/>
      <c r="C161" s="14"/>
      <c r="D161" s="14"/>
      <c r="E161" s="14"/>
      <c r="F161" s="14"/>
      <c r="G161" s="16">
        <v>0</v>
      </c>
      <c r="H161" s="16"/>
      <c r="I161" s="15">
        <v>0</v>
      </c>
      <c r="J161" s="15"/>
      <c r="K161" s="15">
        <v>0</v>
      </c>
      <c r="L161" s="15"/>
      <c r="M161" s="17">
        <v>4830.41</v>
      </c>
      <c r="N161" s="17"/>
      <c r="O161" s="17">
        <v>37971.69</v>
      </c>
      <c r="P161" s="17"/>
      <c r="Q161" s="17">
        <v>61561.02</v>
      </c>
      <c r="R161" s="17"/>
      <c r="S161" s="17">
        <v>31022.21</v>
      </c>
      <c r="T161" s="17"/>
      <c r="U161" s="17">
        <v>33726.85</v>
      </c>
      <c r="V161" s="17"/>
      <c r="W161" s="17">
        <v>31822.21</v>
      </c>
      <c r="X161" s="17"/>
      <c r="Y161" s="17">
        <v>55754.04</v>
      </c>
      <c r="Z161" s="17"/>
      <c r="AA161" s="17">
        <v>37606.43</v>
      </c>
      <c r="AB161" s="17"/>
      <c r="AC161" s="18">
        <v>294294.86</v>
      </c>
      <c r="AD161" s="18"/>
    </row>
    <row r="162" spans="1:33" ht="31.95" customHeight="1" x14ac:dyDescent="0.25">
      <c r="A162" s="41" t="s">
        <v>311</v>
      </c>
      <c r="B162" s="41"/>
      <c r="C162" s="41"/>
      <c r="D162" s="41"/>
      <c r="E162" s="41"/>
      <c r="F162" s="41"/>
      <c r="G162" s="16">
        <v>0</v>
      </c>
      <c r="H162" s="16"/>
      <c r="I162" s="15">
        <v>0</v>
      </c>
      <c r="J162" s="15"/>
      <c r="K162" s="15">
        <v>0</v>
      </c>
      <c r="L162" s="15"/>
      <c r="M162" s="17">
        <v>4830.41</v>
      </c>
      <c r="N162" s="17"/>
      <c r="O162" s="17">
        <v>37971.69</v>
      </c>
      <c r="P162" s="17"/>
      <c r="Q162" s="17">
        <v>61561.02</v>
      </c>
      <c r="R162" s="17"/>
      <c r="S162" s="17">
        <v>31022.21</v>
      </c>
      <c r="T162" s="17"/>
      <c r="U162" s="17">
        <v>33726.85</v>
      </c>
      <c r="V162" s="17"/>
      <c r="W162" s="17">
        <v>31822.21</v>
      </c>
      <c r="X162" s="17"/>
      <c r="Y162" s="17">
        <v>55754.04</v>
      </c>
      <c r="Z162" s="17"/>
      <c r="AA162" s="17">
        <v>37606.43</v>
      </c>
      <c r="AB162" s="17"/>
      <c r="AC162" s="18">
        <v>294294.86</v>
      </c>
      <c r="AD162" s="18"/>
    </row>
    <row r="163" spans="1:33" ht="18.75" customHeight="1" x14ac:dyDescent="0.25">
      <c r="A163" s="14" t="s">
        <v>312</v>
      </c>
      <c r="B163" s="14"/>
      <c r="C163" s="14"/>
      <c r="D163" s="14"/>
      <c r="E163" s="14"/>
      <c r="F163" s="14"/>
      <c r="G163" s="10">
        <v>0</v>
      </c>
      <c r="H163" s="10"/>
      <c r="I163" s="9">
        <v>0</v>
      </c>
      <c r="J163" s="9"/>
      <c r="K163" s="9">
        <v>0</v>
      </c>
      <c r="L163" s="9"/>
      <c r="M163" s="11">
        <v>-4830.41</v>
      </c>
      <c r="N163" s="11"/>
      <c r="O163" s="11">
        <v>91223.87</v>
      </c>
      <c r="P163" s="11"/>
      <c r="Q163" s="11">
        <v>66920.87</v>
      </c>
      <c r="R163" s="11"/>
      <c r="S163" s="11">
        <v>117577.47</v>
      </c>
      <c r="T163" s="11"/>
      <c r="U163" s="11">
        <v>97705.45</v>
      </c>
      <c r="V163" s="11"/>
      <c r="W163" s="11">
        <v>92518.24</v>
      </c>
      <c r="X163" s="11"/>
      <c r="Y163" s="11">
        <v>70126.44</v>
      </c>
      <c r="Z163" s="11"/>
      <c r="AA163" s="11">
        <v>90561.05</v>
      </c>
      <c r="AB163" s="11"/>
      <c r="AC163" s="12">
        <v>621802.98</v>
      </c>
      <c r="AD163" s="12"/>
    </row>
    <row r="164" spans="1:33" ht="18" customHeight="1" x14ac:dyDescent="0.25">
      <c r="A164" s="7" t="s">
        <v>313</v>
      </c>
      <c r="B164" s="7"/>
      <c r="C164" s="13" t="s">
        <v>314</v>
      </c>
      <c r="D164" s="13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</row>
    <row r="165" spans="1:33" ht="12" customHeight="1" x14ac:dyDescent="0.25">
      <c r="A165" s="7" t="s">
        <v>315</v>
      </c>
      <c r="B165" s="7"/>
      <c r="C165" s="8" t="s">
        <v>316</v>
      </c>
      <c r="D165" s="8"/>
      <c r="E165" s="20">
        <v>0</v>
      </c>
      <c r="F165" s="20"/>
      <c r="G165" s="21">
        <v>0</v>
      </c>
      <c r="H165" s="21"/>
      <c r="I165" s="20">
        <v>0</v>
      </c>
      <c r="J165" s="20"/>
      <c r="K165" s="20">
        <v>0</v>
      </c>
      <c r="L165" s="20"/>
      <c r="M165" s="20">
        <v>0</v>
      </c>
      <c r="N165" s="20"/>
      <c r="O165" s="20">
        <v>0</v>
      </c>
      <c r="P165" s="20"/>
      <c r="Q165" s="20">
        <v>0</v>
      </c>
      <c r="R165" s="20"/>
      <c r="S165" s="20">
        <v>64.349999999999994</v>
      </c>
      <c r="T165" s="20"/>
      <c r="U165" s="20">
        <v>113.78</v>
      </c>
      <c r="V165" s="20"/>
      <c r="W165" s="20">
        <v>0</v>
      </c>
      <c r="X165" s="20"/>
      <c r="Y165" s="20">
        <v>113.78</v>
      </c>
      <c r="Z165" s="20"/>
      <c r="AA165" s="20">
        <v>128.69999999999999</v>
      </c>
      <c r="AB165" s="20"/>
      <c r="AC165" s="28">
        <v>420.61</v>
      </c>
      <c r="AD165" s="28"/>
    </row>
    <row r="166" spans="1:33" ht="12" customHeight="1" x14ac:dyDescent="0.25">
      <c r="A166" s="7" t="s">
        <v>317</v>
      </c>
      <c r="B166" s="7"/>
      <c r="C166" s="8" t="s">
        <v>318</v>
      </c>
      <c r="D166" s="8"/>
      <c r="E166" s="20">
        <v>0</v>
      </c>
      <c r="F166" s="20"/>
      <c r="G166" s="21">
        <v>0</v>
      </c>
      <c r="H166" s="21"/>
      <c r="I166" s="20">
        <v>0</v>
      </c>
      <c r="J166" s="20"/>
      <c r="K166" s="20">
        <v>0</v>
      </c>
      <c r="L166" s="20"/>
      <c r="M166" s="20">
        <v>0</v>
      </c>
      <c r="N166" s="20"/>
      <c r="O166" s="20">
        <v>0</v>
      </c>
      <c r="P166" s="20"/>
      <c r="Q166" s="20">
        <v>0</v>
      </c>
      <c r="R166" s="20"/>
      <c r="S166" s="20">
        <v>641.59</v>
      </c>
      <c r="T166" s="20"/>
      <c r="U166" s="22">
        <v>1094.24</v>
      </c>
      <c r="V166" s="22"/>
      <c r="W166" s="20">
        <v>0</v>
      </c>
      <c r="X166" s="20"/>
      <c r="Y166" s="20">
        <v>970.46</v>
      </c>
      <c r="Z166" s="20"/>
      <c r="AA166" s="20">
        <v>0</v>
      </c>
      <c r="AB166" s="20"/>
      <c r="AC166" s="40">
        <v>2706.29</v>
      </c>
      <c r="AD166" s="40"/>
    </row>
    <row r="167" spans="1:33" ht="12" customHeight="1" x14ac:dyDescent="0.25">
      <c r="A167" s="7" t="s">
        <v>319</v>
      </c>
      <c r="B167" s="7"/>
      <c r="C167" s="8" t="s">
        <v>320</v>
      </c>
      <c r="D167" s="8"/>
      <c r="E167" s="20">
        <v>0</v>
      </c>
      <c r="F167" s="20"/>
      <c r="G167" s="21">
        <v>0</v>
      </c>
      <c r="H167" s="21"/>
      <c r="I167" s="20">
        <v>0</v>
      </c>
      <c r="J167" s="20"/>
      <c r="K167" s="20">
        <v>0</v>
      </c>
      <c r="L167" s="20"/>
      <c r="M167" s="20">
        <v>0</v>
      </c>
      <c r="N167" s="20"/>
      <c r="O167" s="20">
        <v>0</v>
      </c>
      <c r="P167" s="20"/>
      <c r="Q167" s="20">
        <v>0</v>
      </c>
      <c r="R167" s="20"/>
      <c r="S167" s="20">
        <v>0</v>
      </c>
      <c r="T167" s="20"/>
      <c r="U167" s="20">
        <v>0</v>
      </c>
      <c r="V167" s="20"/>
      <c r="W167" s="20">
        <v>0</v>
      </c>
      <c r="X167" s="20"/>
      <c r="Y167" s="20">
        <v>0</v>
      </c>
      <c r="Z167" s="20"/>
      <c r="AA167" s="20">
        <v>130.57</v>
      </c>
      <c r="AB167" s="20"/>
      <c r="AC167" s="28">
        <v>130.57</v>
      </c>
      <c r="AD167" s="28"/>
    </row>
    <row r="168" spans="1:33" ht="12" customHeight="1" x14ac:dyDescent="0.25">
      <c r="A168" s="7" t="s">
        <v>321</v>
      </c>
      <c r="B168" s="7"/>
      <c r="C168" s="8" t="s">
        <v>322</v>
      </c>
      <c r="D168" s="8"/>
      <c r="E168" s="20">
        <v>0</v>
      </c>
      <c r="F168" s="20"/>
      <c r="G168" s="21">
        <v>0</v>
      </c>
      <c r="H168" s="21"/>
      <c r="I168" s="20">
        <v>0</v>
      </c>
      <c r="J168" s="20"/>
      <c r="K168" s="20">
        <v>0</v>
      </c>
      <c r="L168" s="20"/>
      <c r="M168" s="20">
        <v>0</v>
      </c>
      <c r="N168" s="20"/>
      <c r="O168" s="20">
        <v>0</v>
      </c>
      <c r="P168" s="20"/>
      <c r="Q168" s="20">
        <v>0</v>
      </c>
      <c r="R168" s="20"/>
      <c r="S168" s="22">
        <v>2041.39</v>
      </c>
      <c r="T168" s="22"/>
      <c r="U168" s="20">
        <v>0</v>
      </c>
      <c r="V168" s="20"/>
      <c r="W168" s="20">
        <v>-743.37</v>
      </c>
      <c r="X168" s="20"/>
      <c r="Y168" s="20">
        <v>75</v>
      </c>
      <c r="Z168" s="20"/>
      <c r="AA168" s="20">
        <v>0</v>
      </c>
      <c r="AB168" s="20"/>
      <c r="AC168" s="40">
        <v>1373.02</v>
      </c>
      <c r="AD168" s="40"/>
    </row>
    <row r="169" spans="1:33" ht="12" customHeight="1" x14ac:dyDescent="0.25">
      <c r="A169" s="7" t="s">
        <v>323</v>
      </c>
      <c r="B169" s="7"/>
      <c r="C169" s="8" t="s">
        <v>324</v>
      </c>
      <c r="D169" s="8"/>
      <c r="E169" s="20">
        <v>0</v>
      </c>
      <c r="F169" s="20"/>
      <c r="G169" s="21">
        <v>0</v>
      </c>
      <c r="H169" s="21"/>
      <c r="I169" s="20">
        <v>0</v>
      </c>
      <c r="J169" s="20"/>
      <c r="K169" s="20">
        <v>0</v>
      </c>
      <c r="L169" s="20"/>
      <c r="M169" s="20">
        <v>0</v>
      </c>
      <c r="N169" s="20"/>
      <c r="O169" s="20">
        <v>0</v>
      </c>
      <c r="P169" s="20"/>
      <c r="Q169" s="20">
        <v>0</v>
      </c>
      <c r="R169" s="20"/>
      <c r="S169" s="20">
        <v>0</v>
      </c>
      <c r="T169" s="20"/>
      <c r="U169" s="20">
        <v>0</v>
      </c>
      <c r="V169" s="20"/>
      <c r="W169" s="20">
        <v>0</v>
      </c>
      <c r="X169" s="20"/>
      <c r="Y169" s="20">
        <v>0</v>
      </c>
      <c r="Z169" s="20"/>
      <c r="AA169" s="20">
        <v>203.97</v>
      </c>
      <c r="AB169" s="20"/>
      <c r="AC169" s="28">
        <v>203.97</v>
      </c>
      <c r="AD169" s="28"/>
    </row>
    <row r="170" spans="1:33" ht="12" customHeight="1" x14ac:dyDescent="0.25">
      <c r="A170" s="7" t="s">
        <v>325</v>
      </c>
      <c r="B170" s="7"/>
      <c r="C170" s="8" t="s">
        <v>326</v>
      </c>
      <c r="D170" s="8"/>
      <c r="E170" s="20">
        <v>0</v>
      </c>
      <c r="F170" s="20"/>
      <c r="G170" s="21">
        <v>0</v>
      </c>
      <c r="H170" s="21"/>
      <c r="I170" s="20">
        <v>0</v>
      </c>
      <c r="J170" s="20"/>
      <c r="K170" s="20">
        <v>0</v>
      </c>
      <c r="L170" s="20"/>
      <c r="M170" s="20">
        <v>0</v>
      </c>
      <c r="N170" s="20"/>
      <c r="O170" s="20">
        <v>0</v>
      </c>
      <c r="P170" s="20"/>
      <c r="Q170" s="20">
        <v>0</v>
      </c>
      <c r="R170" s="20"/>
      <c r="S170" s="20">
        <v>0</v>
      </c>
      <c r="T170" s="20"/>
      <c r="U170" s="22">
        <v>1165.06</v>
      </c>
      <c r="V170" s="22"/>
      <c r="W170" s="20">
        <v>0</v>
      </c>
      <c r="X170" s="20"/>
      <c r="Y170" s="22">
        <v>3103.65</v>
      </c>
      <c r="Z170" s="22"/>
      <c r="AA170" s="22">
        <v>2357.19</v>
      </c>
      <c r="AB170" s="22"/>
      <c r="AC170" s="40">
        <v>6625.9</v>
      </c>
      <c r="AD170" s="40"/>
    </row>
    <row r="171" spans="1:33" ht="12" customHeight="1" x14ac:dyDescent="0.25">
      <c r="A171" s="7" t="s">
        <v>327</v>
      </c>
      <c r="B171" s="7"/>
      <c r="C171" s="8" t="s">
        <v>328</v>
      </c>
      <c r="D171" s="8"/>
      <c r="E171" s="20">
        <v>0</v>
      </c>
      <c r="F171" s="20"/>
      <c r="G171" s="21">
        <v>0</v>
      </c>
      <c r="H171" s="21"/>
      <c r="I171" s="20">
        <v>0</v>
      </c>
      <c r="J171" s="20"/>
      <c r="K171" s="20">
        <v>0</v>
      </c>
      <c r="L171" s="20"/>
      <c r="M171" s="20">
        <v>0</v>
      </c>
      <c r="N171" s="20"/>
      <c r="O171" s="20">
        <v>0</v>
      </c>
      <c r="P171" s="20"/>
      <c r="Q171" s="20">
        <v>0</v>
      </c>
      <c r="R171" s="20"/>
      <c r="S171" s="20">
        <v>0</v>
      </c>
      <c r="T171" s="20"/>
      <c r="U171" s="20">
        <v>0</v>
      </c>
      <c r="V171" s="20"/>
      <c r="W171" s="20">
        <v>0</v>
      </c>
      <c r="X171" s="20"/>
      <c r="Y171" s="20">
        <v>0</v>
      </c>
      <c r="Z171" s="20"/>
      <c r="AA171" s="22">
        <v>1400</v>
      </c>
      <c r="AB171" s="22"/>
      <c r="AC171" s="40">
        <v>1400</v>
      </c>
      <c r="AD171" s="40"/>
    </row>
    <row r="172" spans="1:33" ht="12" customHeight="1" x14ac:dyDescent="0.25">
      <c r="A172" s="7" t="s">
        <v>329</v>
      </c>
      <c r="B172" s="7"/>
      <c r="C172" s="8" t="s">
        <v>330</v>
      </c>
      <c r="D172" s="8"/>
      <c r="E172" s="20">
        <v>0</v>
      </c>
      <c r="F172" s="20"/>
      <c r="G172" s="21">
        <v>0</v>
      </c>
      <c r="H172" s="21"/>
      <c r="I172" s="20">
        <v>0</v>
      </c>
      <c r="J172" s="20"/>
      <c r="K172" s="20">
        <v>0</v>
      </c>
      <c r="L172" s="20"/>
      <c r="M172" s="20">
        <v>0</v>
      </c>
      <c r="N172" s="20"/>
      <c r="O172" s="20">
        <v>0</v>
      </c>
      <c r="P172" s="20"/>
      <c r="Q172" s="20">
        <v>0</v>
      </c>
      <c r="R172" s="20"/>
      <c r="S172" s="20">
        <v>0</v>
      </c>
      <c r="T172" s="20"/>
      <c r="U172" s="20">
        <v>0</v>
      </c>
      <c r="V172" s="20"/>
      <c r="W172" s="20">
        <v>950</v>
      </c>
      <c r="X172" s="20"/>
      <c r="Y172" s="20">
        <v>0</v>
      </c>
      <c r="Z172" s="20"/>
      <c r="AA172" s="20">
        <v>0</v>
      </c>
      <c r="AB172" s="20"/>
      <c r="AC172" s="28">
        <v>950</v>
      </c>
      <c r="AD172" s="28"/>
    </row>
    <row r="173" spans="1:33" ht="11.25" customHeight="1" x14ac:dyDescent="0.25">
      <c r="A173" s="7" t="s">
        <v>331</v>
      </c>
      <c r="B173" s="7"/>
      <c r="C173" s="8" t="s">
        <v>332</v>
      </c>
      <c r="D173" s="8"/>
      <c r="E173" s="24">
        <v>0</v>
      </c>
      <c r="F173" s="24"/>
      <c r="G173" s="25">
        <v>0</v>
      </c>
      <c r="H173" s="25"/>
      <c r="I173" s="24">
        <v>0</v>
      </c>
      <c r="J173" s="24"/>
      <c r="K173" s="24">
        <v>0</v>
      </c>
      <c r="L173" s="24"/>
      <c r="M173" s="24">
        <v>0</v>
      </c>
      <c r="N173" s="24"/>
      <c r="O173" s="24">
        <v>0</v>
      </c>
      <c r="P173" s="24"/>
      <c r="Q173" s="24">
        <v>0</v>
      </c>
      <c r="R173" s="24"/>
      <c r="S173" s="24">
        <v>0</v>
      </c>
      <c r="T173" s="24"/>
      <c r="U173" s="24">
        <v>150</v>
      </c>
      <c r="V173" s="24"/>
      <c r="W173" s="24">
        <v>0</v>
      </c>
      <c r="X173" s="24"/>
      <c r="Y173" s="24">
        <v>693.71</v>
      </c>
      <c r="Z173" s="24"/>
      <c r="AA173" s="26">
        <v>1439.94</v>
      </c>
      <c r="AB173" s="26"/>
      <c r="AC173" s="27">
        <v>2283.65</v>
      </c>
      <c r="AD173" s="27"/>
    </row>
    <row r="174" spans="1:33" ht="18.75" customHeight="1" x14ac:dyDescent="0.25">
      <c r="A174" s="7" t="s">
        <v>333</v>
      </c>
      <c r="B174" s="7"/>
      <c r="C174" s="8" t="s">
        <v>334</v>
      </c>
      <c r="D174" s="8"/>
      <c r="E174" s="9">
        <v>0</v>
      </c>
      <c r="F174" s="9"/>
      <c r="G174" s="10">
        <v>0</v>
      </c>
      <c r="H174" s="10"/>
      <c r="I174" s="9">
        <v>0</v>
      </c>
      <c r="J174" s="9"/>
      <c r="K174" s="9">
        <v>0</v>
      </c>
      <c r="L174" s="9"/>
      <c r="M174" s="9">
        <v>0</v>
      </c>
      <c r="N174" s="9"/>
      <c r="O174" s="9">
        <v>0</v>
      </c>
      <c r="P174" s="9"/>
      <c r="Q174" s="9">
        <v>0</v>
      </c>
      <c r="R174" s="9"/>
      <c r="S174" s="11">
        <v>2747.33</v>
      </c>
      <c r="T174" s="11"/>
      <c r="U174" s="11">
        <v>2523.08</v>
      </c>
      <c r="V174" s="11"/>
      <c r="W174" s="9">
        <v>206.63</v>
      </c>
      <c r="X174" s="9"/>
      <c r="Y174" s="11">
        <v>4956.6000000000004</v>
      </c>
      <c r="Z174" s="11"/>
      <c r="AA174" s="11">
        <v>5660.37</v>
      </c>
      <c r="AB174" s="11"/>
      <c r="AC174" s="12">
        <v>16094.01</v>
      </c>
      <c r="AD174" s="12"/>
      <c r="AF174">
        <f>AC174/5*12</f>
        <v>38625.624000000003</v>
      </c>
      <c r="AG174">
        <f>AF174/106</f>
        <v>364.39267924528303</v>
      </c>
    </row>
    <row r="175" spans="1:33" ht="18" customHeight="1" x14ac:dyDescent="0.25">
      <c r="A175" s="7" t="s">
        <v>335</v>
      </c>
      <c r="B175" s="7"/>
      <c r="C175" s="13" t="s">
        <v>336</v>
      </c>
      <c r="D175" s="13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</row>
    <row r="176" spans="1:33" ht="11.25" customHeight="1" x14ac:dyDescent="0.25">
      <c r="A176" s="7" t="s">
        <v>337</v>
      </c>
      <c r="B176" s="7"/>
      <c r="C176" s="8" t="s">
        <v>338</v>
      </c>
      <c r="D176" s="8"/>
      <c r="E176" s="20">
        <v>0</v>
      </c>
      <c r="F176" s="20"/>
      <c r="G176" s="21">
        <v>0</v>
      </c>
      <c r="H176" s="21"/>
      <c r="I176" s="20">
        <v>0</v>
      </c>
      <c r="J176" s="20"/>
      <c r="K176" s="20">
        <v>0</v>
      </c>
      <c r="L176" s="20"/>
      <c r="M176" s="20">
        <v>0</v>
      </c>
      <c r="N176" s="20"/>
      <c r="O176" s="20">
        <v>0</v>
      </c>
      <c r="P176" s="20"/>
      <c r="Q176" s="20">
        <v>372.18</v>
      </c>
      <c r="R176" s="20"/>
      <c r="S176" s="20">
        <v>0</v>
      </c>
      <c r="T176" s="20"/>
      <c r="U176" s="20">
        <v>0</v>
      </c>
      <c r="V176" s="20"/>
      <c r="W176" s="20">
        <v>0</v>
      </c>
      <c r="X176" s="20"/>
      <c r="Y176" s="20">
        <v>0</v>
      </c>
      <c r="Z176" s="20"/>
      <c r="AA176" s="20">
        <v>0</v>
      </c>
      <c r="AB176" s="20"/>
      <c r="AC176" s="28">
        <v>372.18</v>
      </c>
      <c r="AD176" s="28"/>
    </row>
    <row r="177" spans="1:32" ht="11.25" customHeight="1" x14ac:dyDescent="0.25">
      <c r="A177" s="35"/>
      <c r="B177" s="35"/>
      <c r="C177" s="35"/>
      <c r="D177" s="35"/>
      <c r="E177" s="36" t="s">
        <v>70</v>
      </c>
      <c r="F177" s="36"/>
      <c r="G177" s="37" t="s">
        <v>71</v>
      </c>
      <c r="H177" s="37"/>
      <c r="I177" s="36" t="s">
        <v>72</v>
      </c>
      <c r="J177" s="36"/>
      <c r="K177" s="36" t="s">
        <v>73</v>
      </c>
      <c r="L177" s="36"/>
      <c r="M177" s="36" t="s">
        <v>74</v>
      </c>
      <c r="N177" s="36"/>
      <c r="O177" s="36" t="s">
        <v>75</v>
      </c>
      <c r="P177" s="36"/>
      <c r="Q177" s="36" t="s">
        <v>76</v>
      </c>
      <c r="R177" s="36"/>
      <c r="S177" s="36" t="s">
        <v>77</v>
      </c>
      <c r="T177" s="36"/>
      <c r="U177" s="36" t="s">
        <v>78</v>
      </c>
      <c r="V177" s="36"/>
      <c r="W177" s="36" t="s">
        <v>79</v>
      </c>
      <c r="X177" s="36"/>
      <c r="Y177" s="36" t="s">
        <v>80</v>
      </c>
      <c r="Z177" s="36"/>
      <c r="AA177" s="36" t="s">
        <v>81</v>
      </c>
      <c r="AB177" s="36"/>
      <c r="AC177" s="38" t="s">
        <v>82</v>
      </c>
      <c r="AD177" s="38"/>
    </row>
    <row r="178" spans="1:32" ht="13.8" customHeight="1" x14ac:dyDescent="0.25">
      <c r="A178" s="29" t="s">
        <v>339</v>
      </c>
      <c r="B178" s="29"/>
      <c r="C178" s="30" t="s">
        <v>340</v>
      </c>
      <c r="D178" s="30"/>
      <c r="E178" s="31">
        <v>0</v>
      </c>
      <c r="F178" s="31"/>
      <c r="G178" s="32">
        <v>0</v>
      </c>
      <c r="H178" s="32"/>
      <c r="I178" s="31">
        <v>0</v>
      </c>
      <c r="J178" s="31"/>
      <c r="K178" s="31">
        <v>0</v>
      </c>
      <c r="L178" s="31"/>
      <c r="M178" s="31">
        <v>0</v>
      </c>
      <c r="N178" s="31"/>
      <c r="O178" s="31">
        <v>0</v>
      </c>
      <c r="P178" s="31"/>
      <c r="Q178" s="31">
        <v>0</v>
      </c>
      <c r="R178" s="31"/>
      <c r="S178" s="31">
        <v>0</v>
      </c>
      <c r="T178" s="31"/>
      <c r="U178" s="31">
        <v>0</v>
      </c>
      <c r="V178" s="31"/>
      <c r="W178" s="33">
        <v>1059.24</v>
      </c>
      <c r="X178" s="33"/>
      <c r="Y178" s="31">
        <v>0</v>
      </c>
      <c r="Z178" s="31"/>
      <c r="AA178" s="31">
        <v>0</v>
      </c>
      <c r="AB178" s="31"/>
      <c r="AC178" s="34">
        <v>1059.24</v>
      </c>
      <c r="AD178" s="34"/>
    </row>
    <row r="179" spans="1:32" ht="12" customHeight="1" x14ac:dyDescent="0.25">
      <c r="A179" s="7" t="s">
        <v>341</v>
      </c>
      <c r="B179" s="7"/>
      <c r="C179" s="8" t="s">
        <v>342</v>
      </c>
      <c r="D179" s="8"/>
      <c r="E179" s="20">
        <v>0</v>
      </c>
      <c r="F179" s="20"/>
      <c r="G179" s="21">
        <v>0</v>
      </c>
      <c r="H179" s="21"/>
      <c r="I179" s="20">
        <v>0</v>
      </c>
      <c r="J179" s="20"/>
      <c r="K179" s="20">
        <v>0</v>
      </c>
      <c r="L179" s="20"/>
      <c r="M179" s="20">
        <v>0</v>
      </c>
      <c r="N179" s="20"/>
      <c r="O179" s="20">
        <v>0</v>
      </c>
      <c r="P179" s="20"/>
      <c r="Q179" s="20">
        <v>0</v>
      </c>
      <c r="R179" s="20"/>
      <c r="S179" s="20">
        <v>0</v>
      </c>
      <c r="T179" s="20"/>
      <c r="U179" s="20">
        <v>0</v>
      </c>
      <c r="V179" s="20"/>
      <c r="W179" s="20">
        <v>0</v>
      </c>
      <c r="X179" s="20"/>
      <c r="Y179" s="20">
        <v>468.38</v>
      </c>
      <c r="Z179" s="20"/>
      <c r="AA179" s="20">
        <v>104.45</v>
      </c>
      <c r="AB179" s="20"/>
      <c r="AC179" s="28">
        <v>572.83000000000004</v>
      </c>
      <c r="AD179" s="28"/>
    </row>
    <row r="180" spans="1:32" ht="12" customHeight="1" x14ac:dyDescent="0.25">
      <c r="A180" s="7" t="s">
        <v>343</v>
      </c>
      <c r="B180" s="7"/>
      <c r="C180" s="8" t="s">
        <v>344</v>
      </c>
      <c r="D180" s="8"/>
      <c r="E180" s="20">
        <v>0</v>
      </c>
      <c r="F180" s="20"/>
      <c r="G180" s="21">
        <v>0</v>
      </c>
      <c r="H180" s="21"/>
      <c r="I180" s="20">
        <v>0</v>
      </c>
      <c r="J180" s="20"/>
      <c r="K180" s="20">
        <v>0</v>
      </c>
      <c r="L180" s="20"/>
      <c r="M180" s="20">
        <v>0</v>
      </c>
      <c r="N180" s="20"/>
      <c r="O180" s="20">
        <v>0</v>
      </c>
      <c r="P180" s="20"/>
      <c r="Q180" s="20">
        <v>143.88</v>
      </c>
      <c r="R180" s="20"/>
      <c r="S180" s="20">
        <v>71.94</v>
      </c>
      <c r="T180" s="20"/>
      <c r="U180" s="20">
        <v>0</v>
      </c>
      <c r="V180" s="20"/>
      <c r="W180" s="20">
        <v>0</v>
      </c>
      <c r="X180" s="20"/>
      <c r="Y180" s="20">
        <v>0</v>
      </c>
      <c r="Z180" s="20"/>
      <c r="AA180" s="20">
        <v>0</v>
      </c>
      <c r="AB180" s="20"/>
      <c r="AC180" s="28">
        <v>215.82</v>
      </c>
      <c r="AD180" s="28"/>
    </row>
    <row r="181" spans="1:32" ht="12" customHeight="1" x14ac:dyDescent="0.25">
      <c r="A181" s="7" t="s">
        <v>345</v>
      </c>
      <c r="B181" s="7"/>
      <c r="C181" s="8" t="s">
        <v>346</v>
      </c>
      <c r="D181" s="8"/>
      <c r="E181" s="20">
        <v>0</v>
      </c>
      <c r="F181" s="20"/>
      <c r="G181" s="21">
        <v>0</v>
      </c>
      <c r="H181" s="21"/>
      <c r="I181" s="20">
        <v>0</v>
      </c>
      <c r="J181" s="20"/>
      <c r="K181" s="20">
        <v>0</v>
      </c>
      <c r="L181" s="20"/>
      <c r="M181" s="20">
        <v>0</v>
      </c>
      <c r="N181" s="20"/>
      <c r="O181" s="20">
        <v>0</v>
      </c>
      <c r="P181" s="20"/>
      <c r="Q181" s="20">
        <v>0</v>
      </c>
      <c r="R181" s="20"/>
      <c r="S181" s="20">
        <v>0</v>
      </c>
      <c r="T181" s="20"/>
      <c r="U181" s="20">
        <v>0</v>
      </c>
      <c r="V181" s="20"/>
      <c r="W181" s="20">
        <v>130.6</v>
      </c>
      <c r="X181" s="20"/>
      <c r="Y181" s="20">
        <v>0</v>
      </c>
      <c r="Z181" s="20"/>
      <c r="AA181" s="20">
        <v>0</v>
      </c>
      <c r="AB181" s="20"/>
      <c r="AC181" s="28">
        <v>130.6</v>
      </c>
      <c r="AD181" s="28"/>
    </row>
    <row r="182" spans="1:32" ht="12" customHeight="1" x14ac:dyDescent="0.25">
      <c r="A182" s="7" t="s">
        <v>347</v>
      </c>
      <c r="B182" s="7"/>
      <c r="C182" s="8" t="s">
        <v>348</v>
      </c>
      <c r="D182" s="8"/>
      <c r="E182" s="20">
        <v>0</v>
      </c>
      <c r="F182" s="20"/>
      <c r="G182" s="21">
        <v>0</v>
      </c>
      <c r="H182" s="21"/>
      <c r="I182" s="20">
        <v>0</v>
      </c>
      <c r="J182" s="20"/>
      <c r="K182" s="20">
        <v>0</v>
      </c>
      <c r="L182" s="20"/>
      <c r="M182" s="20">
        <v>0</v>
      </c>
      <c r="N182" s="20"/>
      <c r="O182" s="20">
        <v>0</v>
      </c>
      <c r="P182" s="20"/>
      <c r="Q182" s="20">
        <v>470</v>
      </c>
      <c r="R182" s="20"/>
      <c r="S182" s="20">
        <v>0</v>
      </c>
      <c r="T182" s="20"/>
      <c r="U182" s="20">
        <v>0</v>
      </c>
      <c r="V182" s="20"/>
      <c r="W182" s="20">
        <v>0</v>
      </c>
      <c r="X182" s="20"/>
      <c r="Y182" s="20">
        <v>0</v>
      </c>
      <c r="Z182" s="20"/>
      <c r="AA182" s="20">
        <v>0</v>
      </c>
      <c r="AB182" s="20"/>
      <c r="AC182" s="28">
        <v>470</v>
      </c>
      <c r="AD182" s="28"/>
    </row>
    <row r="183" spans="1:32" ht="12" customHeight="1" x14ac:dyDescent="0.25">
      <c r="A183" s="7" t="s">
        <v>349</v>
      </c>
      <c r="B183" s="7"/>
      <c r="C183" s="8" t="s">
        <v>332</v>
      </c>
      <c r="D183" s="8"/>
      <c r="E183" s="20">
        <v>0</v>
      </c>
      <c r="F183" s="20"/>
      <c r="G183" s="21">
        <v>0</v>
      </c>
      <c r="H183" s="21"/>
      <c r="I183" s="20">
        <v>0</v>
      </c>
      <c r="J183" s="20"/>
      <c r="K183" s="20">
        <v>0</v>
      </c>
      <c r="L183" s="20"/>
      <c r="M183" s="20">
        <v>0</v>
      </c>
      <c r="N183" s="20"/>
      <c r="O183" s="20">
        <v>0</v>
      </c>
      <c r="P183" s="20"/>
      <c r="Q183" s="20">
        <v>0</v>
      </c>
      <c r="R183" s="20"/>
      <c r="S183" s="20">
        <v>101.5</v>
      </c>
      <c r="T183" s="20"/>
      <c r="U183" s="20">
        <v>0</v>
      </c>
      <c r="V183" s="20"/>
      <c r="W183" s="20">
        <v>0</v>
      </c>
      <c r="X183" s="20"/>
      <c r="Y183" s="20">
        <v>0</v>
      </c>
      <c r="Z183" s="20"/>
      <c r="AA183" s="20">
        <v>0</v>
      </c>
      <c r="AB183" s="20"/>
      <c r="AC183" s="28">
        <v>101.5</v>
      </c>
      <c r="AD183" s="28"/>
    </row>
    <row r="184" spans="1:32" ht="12" customHeight="1" x14ac:dyDescent="0.25">
      <c r="A184" s="7" t="s">
        <v>350</v>
      </c>
      <c r="B184" s="7"/>
      <c r="C184" s="19" t="s">
        <v>351</v>
      </c>
      <c r="D184" s="19"/>
      <c r="E184" s="20">
        <v>0</v>
      </c>
      <c r="F184" s="20"/>
      <c r="G184" s="21">
        <v>0</v>
      </c>
      <c r="H184" s="21"/>
      <c r="I184" s="20">
        <v>0</v>
      </c>
      <c r="J184" s="20"/>
      <c r="K184" s="20">
        <v>0</v>
      </c>
      <c r="L184" s="20"/>
      <c r="M184" s="20">
        <v>0</v>
      </c>
      <c r="N184" s="20"/>
      <c r="O184" s="20">
        <v>0</v>
      </c>
      <c r="P184" s="20"/>
      <c r="Q184" s="22">
        <v>-2350.2199999999998</v>
      </c>
      <c r="R184" s="22"/>
      <c r="S184" s="22">
        <v>-2920.77</v>
      </c>
      <c r="T184" s="22"/>
      <c r="U184" s="20">
        <v>0</v>
      </c>
      <c r="V184" s="20"/>
      <c r="W184" s="22">
        <v>-3919.55</v>
      </c>
      <c r="X184" s="22"/>
      <c r="Y184" s="22">
        <v>-5424.98</v>
      </c>
      <c r="Z184" s="22"/>
      <c r="AA184" s="20">
        <v>0</v>
      </c>
      <c r="AB184" s="20"/>
      <c r="AC184" s="23">
        <v>-14615.52</v>
      </c>
      <c r="AD184" s="23"/>
      <c r="AF184" t="s">
        <v>373</v>
      </c>
    </row>
    <row r="185" spans="1:32" ht="11.25" customHeight="1" x14ac:dyDescent="0.25">
      <c r="A185" s="7" t="s">
        <v>352</v>
      </c>
      <c r="B185" s="7"/>
      <c r="C185" s="8" t="s">
        <v>353</v>
      </c>
      <c r="D185" s="8"/>
      <c r="E185" s="24">
        <v>0</v>
      </c>
      <c r="F185" s="24"/>
      <c r="G185" s="25">
        <v>0</v>
      </c>
      <c r="H185" s="25"/>
      <c r="I185" s="24">
        <v>0</v>
      </c>
      <c r="J185" s="24"/>
      <c r="K185" s="24">
        <v>0</v>
      </c>
      <c r="L185" s="24"/>
      <c r="M185" s="24">
        <v>0</v>
      </c>
      <c r="N185" s="24"/>
      <c r="O185" s="24">
        <v>0</v>
      </c>
      <c r="P185" s="24"/>
      <c r="Q185" s="26">
        <v>1364.16</v>
      </c>
      <c r="R185" s="26"/>
      <c r="S185" s="24">
        <v>0</v>
      </c>
      <c r="T185" s="24"/>
      <c r="U185" s="24">
        <v>0</v>
      </c>
      <c r="V185" s="24"/>
      <c r="W185" s="24">
        <v>0</v>
      </c>
      <c r="X185" s="24"/>
      <c r="Y185" s="24">
        <v>0</v>
      </c>
      <c r="Z185" s="24"/>
      <c r="AA185" s="24">
        <v>0</v>
      </c>
      <c r="AB185" s="24"/>
      <c r="AC185" s="27">
        <v>1364.16</v>
      </c>
      <c r="AD185" s="27"/>
    </row>
    <row r="186" spans="1:32" ht="24" customHeight="1" x14ac:dyDescent="0.25">
      <c r="A186" s="7" t="s">
        <v>354</v>
      </c>
      <c r="B186" s="7"/>
      <c r="C186" s="8" t="s">
        <v>355</v>
      </c>
      <c r="D186" s="8"/>
      <c r="E186" s="9">
        <v>0</v>
      </c>
      <c r="F186" s="9"/>
      <c r="G186" s="10">
        <v>0</v>
      </c>
      <c r="H186" s="10"/>
      <c r="I186" s="9">
        <v>0</v>
      </c>
      <c r="J186" s="9"/>
      <c r="K186" s="9">
        <v>0</v>
      </c>
      <c r="L186" s="9"/>
      <c r="M186" s="9">
        <v>0</v>
      </c>
      <c r="N186" s="9"/>
      <c r="O186" s="9">
        <v>0</v>
      </c>
      <c r="P186" s="9"/>
      <c r="Q186" s="9">
        <v>0</v>
      </c>
      <c r="R186" s="9"/>
      <c r="S186" s="11">
        <v>-2747.33</v>
      </c>
      <c r="T186" s="11"/>
      <c r="U186" s="9">
        <v>0</v>
      </c>
      <c r="V186" s="9"/>
      <c r="W186" s="11">
        <v>-2729.71</v>
      </c>
      <c r="X186" s="11"/>
      <c r="Y186" s="11">
        <v>-4956.6000000000004</v>
      </c>
      <c r="Z186" s="11"/>
      <c r="AA186" s="9">
        <v>104.45</v>
      </c>
      <c r="AB186" s="9"/>
      <c r="AC186" s="12">
        <v>-10329.19</v>
      </c>
      <c r="AD186" s="12"/>
    </row>
    <row r="187" spans="1:32" ht="12" customHeight="1" x14ac:dyDescent="0.25">
      <c r="A187" s="7" t="s">
        <v>356</v>
      </c>
      <c r="B187" s="7"/>
      <c r="C187" s="14" t="s">
        <v>357</v>
      </c>
      <c r="D187" s="14"/>
      <c r="E187" s="15">
        <v>0</v>
      </c>
      <c r="F187" s="15"/>
      <c r="G187" s="16">
        <v>0</v>
      </c>
      <c r="H187" s="16"/>
      <c r="I187" s="15">
        <v>0</v>
      </c>
      <c r="J187" s="15"/>
      <c r="K187" s="15">
        <v>0</v>
      </c>
      <c r="L187" s="15"/>
      <c r="M187" s="17">
        <v>-4830.41</v>
      </c>
      <c r="N187" s="17"/>
      <c r="O187" s="17">
        <v>91223.87</v>
      </c>
      <c r="P187" s="17"/>
      <c r="Q187" s="17">
        <v>66920.87</v>
      </c>
      <c r="R187" s="17"/>
      <c r="S187" s="17">
        <v>117577.47</v>
      </c>
      <c r="T187" s="17"/>
      <c r="U187" s="17">
        <v>95182.37</v>
      </c>
      <c r="V187" s="17"/>
      <c r="W187" s="17">
        <v>95041.32</v>
      </c>
      <c r="X187" s="17"/>
      <c r="Y187" s="17">
        <v>70126.44</v>
      </c>
      <c r="Z187" s="17"/>
      <c r="AA187" s="17">
        <v>84796.23</v>
      </c>
      <c r="AB187" s="17"/>
      <c r="AC187" s="18">
        <v>616038.16</v>
      </c>
      <c r="AD187" s="18"/>
    </row>
    <row r="188" spans="1:32" ht="11.25" customHeight="1" x14ac:dyDescent="0.25">
      <c r="A188" s="7" t="s">
        <v>358</v>
      </c>
      <c r="B188" s="7"/>
      <c r="C188" s="8" t="s">
        <v>359</v>
      </c>
      <c r="D188" s="8"/>
      <c r="E188" s="9">
        <v>0</v>
      </c>
      <c r="F188" s="9"/>
      <c r="G188" s="10">
        <v>0</v>
      </c>
      <c r="H188" s="10"/>
      <c r="I188" s="9">
        <v>0</v>
      </c>
      <c r="J188" s="9"/>
      <c r="K188" s="9">
        <v>0</v>
      </c>
      <c r="L188" s="9"/>
      <c r="M188" s="11">
        <v>-4830.41</v>
      </c>
      <c r="N188" s="11"/>
      <c r="O188" s="11">
        <v>91223.87</v>
      </c>
      <c r="P188" s="11"/>
      <c r="Q188" s="11">
        <v>66920.87</v>
      </c>
      <c r="R188" s="11"/>
      <c r="S188" s="11">
        <v>117577.47</v>
      </c>
      <c r="T188" s="11"/>
      <c r="U188" s="11">
        <v>95182.37</v>
      </c>
      <c r="V188" s="11"/>
      <c r="W188" s="11">
        <v>95041.32</v>
      </c>
      <c r="X188" s="11"/>
      <c r="Y188" s="11">
        <v>70126.44</v>
      </c>
      <c r="Z188" s="11"/>
      <c r="AA188" s="11">
        <v>84796.23</v>
      </c>
      <c r="AB188" s="11"/>
      <c r="AC188" s="12">
        <v>616038.16</v>
      </c>
      <c r="AD188" s="12"/>
    </row>
    <row r="189" spans="1:32" ht="11.25" customHeight="1" x14ac:dyDescent="0.25">
      <c r="A189" s="13" t="s">
        <v>360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</row>
  </sheetData>
  <mergeCells count="2660">
    <mergeCell ref="A1:AE1"/>
    <mergeCell ref="B3:C3"/>
    <mergeCell ref="D3:AC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40:B40"/>
    <mergeCell ref="C40:D40"/>
    <mergeCell ref="E40:F40"/>
    <mergeCell ref="G40:H40"/>
    <mergeCell ref="I40:J40"/>
    <mergeCell ref="K40:L40"/>
    <mergeCell ref="M40:N40"/>
    <mergeCell ref="O40:P40"/>
    <mergeCell ref="Q40:R40"/>
    <mergeCell ref="S40:T40"/>
    <mergeCell ref="U40:V40"/>
    <mergeCell ref="W40:X40"/>
    <mergeCell ref="Y40:Z40"/>
    <mergeCell ref="AA40:AB40"/>
    <mergeCell ref="AC40:AD40"/>
    <mergeCell ref="A41:B41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A41:AB41"/>
    <mergeCell ref="AC41:AD41"/>
    <mergeCell ref="A42:AE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Z46:AA46"/>
    <mergeCell ref="AB46:AC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  <mergeCell ref="Z49:AA49"/>
    <mergeCell ref="AB49:AC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B54:C54"/>
    <mergeCell ref="D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B56:C56"/>
    <mergeCell ref="D56:E56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B58:AC58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Z59:AA59"/>
    <mergeCell ref="AB59:AC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2:Y62"/>
    <mergeCell ref="Z62:AA62"/>
    <mergeCell ref="AB62:AC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B64:C64"/>
    <mergeCell ref="D64:E64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B66:C66"/>
    <mergeCell ref="D66:E66"/>
    <mergeCell ref="F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6:Y66"/>
    <mergeCell ref="Z66:AA66"/>
    <mergeCell ref="AB66:AC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B68:C68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Z70:AA70"/>
    <mergeCell ref="AB70:AC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72:B72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2:V72"/>
    <mergeCell ref="W72:X72"/>
    <mergeCell ref="Y72:Z72"/>
    <mergeCell ref="AA72:AB72"/>
    <mergeCell ref="AC72:AD72"/>
    <mergeCell ref="A73:B73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V73"/>
    <mergeCell ref="W73:X73"/>
    <mergeCell ref="Y73:Z73"/>
    <mergeCell ref="AA73:AB73"/>
    <mergeCell ref="AC73:AD73"/>
    <mergeCell ref="A74:B74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4:V74"/>
    <mergeCell ref="W74:X74"/>
    <mergeCell ref="Y74:Z74"/>
    <mergeCell ref="AA74:AB74"/>
    <mergeCell ref="AC74:AD74"/>
    <mergeCell ref="A75:B75"/>
    <mergeCell ref="C75:D75"/>
    <mergeCell ref="E75:F75"/>
    <mergeCell ref="G75:H75"/>
    <mergeCell ref="I75:J75"/>
    <mergeCell ref="K75:L75"/>
    <mergeCell ref="M75:N75"/>
    <mergeCell ref="O75:P75"/>
    <mergeCell ref="Q75:R75"/>
    <mergeCell ref="S75:T75"/>
    <mergeCell ref="U75:V75"/>
    <mergeCell ref="W75:X75"/>
    <mergeCell ref="Y75:Z75"/>
    <mergeCell ref="AA75:AB75"/>
    <mergeCell ref="AC75:AD75"/>
    <mergeCell ref="A76:B76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6:V76"/>
    <mergeCell ref="W76:X76"/>
    <mergeCell ref="Y76:Z76"/>
    <mergeCell ref="AA76:AB76"/>
    <mergeCell ref="AC76:AD76"/>
    <mergeCell ref="A77:B77"/>
    <mergeCell ref="C77:D77"/>
    <mergeCell ref="E77:F77"/>
    <mergeCell ref="G77:H77"/>
    <mergeCell ref="I77:J77"/>
    <mergeCell ref="K77:L77"/>
    <mergeCell ref="M77:N77"/>
    <mergeCell ref="O77:P77"/>
    <mergeCell ref="Q77:R77"/>
    <mergeCell ref="S77:T77"/>
    <mergeCell ref="U77:V77"/>
    <mergeCell ref="W77:X77"/>
    <mergeCell ref="Y77:Z77"/>
    <mergeCell ref="AA77:AB77"/>
    <mergeCell ref="AC77:AD77"/>
    <mergeCell ref="A78:B78"/>
    <mergeCell ref="C78:D78"/>
    <mergeCell ref="E78:F78"/>
    <mergeCell ref="G78:H78"/>
    <mergeCell ref="I78:J78"/>
    <mergeCell ref="K78:L78"/>
    <mergeCell ref="M78:N78"/>
    <mergeCell ref="O78:P78"/>
    <mergeCell ref="Q78:R78"/>
    <mergeCell ref="S78:T78"/>
    <mergeCell ref="U78:V78"/>
    <mergeCell ref="W78:X78"/>
    <mergeCell ref="Y78:Z78"/>
    <mergeCell ref="AA78:AB78"/>
    <mergeCell ref="AC78:AD78"/>
    <mergeCell ref="A79:B79"/>
    <mergeCell ref="C79:D79"/>
    <mergeCell ref="E79:F79"/>
    <mergeCell ref="G79:H79"/>
    <mergeCell ref="I79:J79"/>
    <mergeCell ref="K79:L79"/>
    <mergeCell ref="M79:N79"/>
    <mergeCell ref="O79:P79"/>
    <mergeCell ref="Q79:R79"/>
    <mergeCell ref="S79:T79"/>
    <mergeCell ref="U79:V79"/>
    <mergeCell ref="W79:X79"/>
    <mergeCell ref="Y79:Z79"/>
    <mergeCell ref="AA79:AB79"/>
    <mergeCell ref="AC79:AD79"/>
    <mergeCell ref="A80:B80"/>
    <mergeCell ref="C80:D80"/>
    <mergeCell ref="E80:F80"/>
    <mergeCell ref="G80:H80"/>
    <mergeCell ref="I80:J80"/>
    <mergeCell ref="K80:L80"/>
    <mergeCell ref="M80:N80"/>
    <mergeCell ref="O80:P80"/>
    <mergeCell ref="Q80:R80"/>
    <mergeCell ref="S80:T80"/>
    <mergeCell ref="U80:V80"/>
    <mergeCell ref="W80:X80"/>
    <mergeCell ref="Y80:Z80"/>
    <mergeCell ref="AA80:AB80"/>
    <mergeCell ref="AC80:AD80"/>
    <mergeCell ref="A81:B81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Y81:Z81"/>
    <mergeCell ref="AA81:AB81"/>
    <mergeCell ref="AC81:AD81"/>
    <mergeCell ref="A82:B82"/>
    <mergeCell ref="C82:D82"/>
    <mergeCell ref="E82:F82"/>
    <mergeCell ref="G82:H82"/>
    <mergeCell ref="I82:J82"/>
    <mergeCell ref="K82:L82"/>
    <mergeCell ref="M82:N82"/>
    <mergeCell ref="O82:P82"/>
    <mergeCell ref="Q82:R82"/>
    <mergeCell ref="S82:T82"/>
    <mergeCell ref="U82:V82"/>
    <mergeCell ref="W82:X82"/>
    <mergeCell ref="Y82:Z82"/>
    <mergeCell ref="AA82:AB82"/>
    <mergeCell ref="AC82:AD82"/>
    <mergeCell ref="A83:B83"/>
    <mergeCell ref="C83:D83"/>
    <mergeCell ref="E83:F83"/>
    <mergeCell ref="G83:H83"/>
    <mergeCell ref="I83:J83"/>
    <mergeCell ref="K83:L83"/>
    <mergeCell ref="M83:N83"/>
    <mergeCell ref="O83:P83"/>
    <mergeCell ref="Q83:R83"/>
    <mergeCell ref="S83:T83"/>
    <mergeCell ref="U83:V83"/>
    <mergeCell ref="W83:X83"/>
    <mergeCell ref="Y83:Z83"/>
    <mergeCell ref="AA83:AB83"/>
    <mergeCell ref="AC83:AD83"/>
    <mergeCell ref="A84:B84"/>
    <mergeCell ref="C84:D84"/>
    <mergeCell ref="E84:F84"/>
    <mergeCell ref="G84:H84"/>
    <mergeCell ref="I84:J84"/>
    <mergeCell ref="K84:L84"/>
    <mergeCell ref="M84:N84"/>
    <mergeCell ref="O84:P84"/>
    <mergeCell ref="Q84:R84"/>
    <mergeCell ref="S84:T84"/>
    <mergeCell ref="U84:V84"/>
    <mergeCell ref="W84:X84"/>
    <mergeCell ref="Y84:Z84"/>
    <mergeCell ref="AA84:AB84"/>
    <mergeCell ref="AC84:AD84"/>
    <mergeCell ref="A85:B85"/>
    <mergeCell ref="C85:D85"/>
    <mergeCell ref="E85:F85"/>
    <mergeCell ref="G85:H85"/>
    <mergeCell ref="I85:J85"/>
    <mergeCell ref="K85:L85"/>
    <mergeCell ref="M85:N85"/>
    <mergeCell ref="O85:P85"/>
    <mergeCell ref="Q85:R85"/>
    <mergeCell ref="S85:T85"/>
    <mergeCell ref="U85:V85"/>
    <mergeCell ref="W85:X85"/>
    <mergeCell ref="Y85:Z85"/>
    <mergeCell ref="AA85:AB85"/>
    <mergeCell ref="AC85:AD85"/>
    <mergeCell ref="A86:B86"/>
    <mergeCell ref="C86:D86"/>
    <mergeCell ref="E86:F86"/>
    <mergeCell ref="G86:H86"/>
    <mergeCell ref="I86:J86"/>
    <mergeCell ref="K86:L86"/>
    <mergeCell ref="M86:N86"/>
    <mergeCell ref="O86:P86"/>
    <mergeCell ref="Q86:R86"/>
    <mergeCell ref="S86:T86"/>
    <mergeCell ref="U86:V86"/>
    <mergeCell ref="W86:X86"/>
    <mergeCell ref="Y86:Z86"/>
    <mergeCell ref="AA86:AB86"/>
    <mergeCell ref="AC86:AD86"/>
    <mergeCell ref="A87:B87"/>
    <mergeCell ref="C87:D87"/>
    <mergeCell ref="E87:F87"/>
    <mergeCell ref="G87:H87"/>
    <mergeCell ref="I87:J87"/>
    <mergeCell ref="K87:L87"/>
    <mergeCell ref="M87:N87"/>
    <mergeCell ref="O87:P87"/>
    <mergeCell ref="Q87:R87"/>
    <mergeCell ref="S87:T87"/>
    <mergeCell ref="U87:V87"/>
    <mergeCell ref="W87:X87"/>
    <mergeCell ref="Y87:Z87"/>
    <mergeCell ref="AA87:AB87"/>
    <mergeCell ref="AC87:AD87"/>
    <mergeCell ref="A88:B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AA88:AB88"/>
    <mergeCell ref="AC88:AD88"/>
    <mergeCell ref="A89:B89"/>
    <mergeCell ref="C89:D89"/>
    <mergeCell ref="E89:F89"/>
    <mergeCell ref="G89:H89"/>
    <mergeCell ref="I89:J89"/>
    <mergeCell ref="K89:L89"/>
    <mergeCell ref="M89:N89"/>
    <mergeCell ref="O89:P89"/>
    <mergeCell ref="Q89:R89"/>
    <mergeCell ref="S89:T89"/>
    <mergeCell ref="U89:V89"/>
    <mergeCell ref="W89:X89"/>
    <mergeCell ref="Y89:Z89"/>
    <mergeCell ref="AA89:AB89"/>
    <mergeCell ref="AC89:AD89"/>
    <mergeCell ref="A90:B90"/>
    <mergeCell ref="C90:D90"/>
    <mergeCell ref="E90:F90"/>
    <mergeCell ref="G90:H90"/>
    <mergeCell ref="I90:J90"/>
    <mergeCell ref="K90:L90"/>
    <mergeCell ref="M90:N90"/>
    <mergeCell ref="O90:P90"/>
    <mergeCell ref="Q90:R90"/>
    <mergeCell ref="S90:T90"/>
    <mergeCell ref="U90:V90"/>
    <mergeCell ref="W90:X90"/>
    <mergeCell ref="Y90:Z90"/>
    <mergeCell ref="AA90:AB90"/>
    <mergeCell ref="AC90:AD90"/>
    <mergeCell ref="A91:B91"/>
    <mergeCell ref="C91:D91"/>
    <mergeCell ref="E91:F91"/>
    <mergeCell ref="G91:H91"/>
    <mergeCell ref="I91:J91"/>
    <mergeCell ref="K91:L91"/>
    <mergeCell ref="M91:N91"/>
    <mergeCell ref="O91:P91"/>
    <mergeCell ref="Q91:R91"/>
    <mergeCell ref="S91:T91"/>
    <mergeCell ref="U91:V91"/>
    <mergeCell ref="W91:X91"/>
    <mergeCell ref="Y91:Z91"/>
    <mergeCell ref="AA91:AB91"/>
    <mergeCell ref="AC91:AD91"/>
    <mergeCell ref="A92:B92"/>
    <mergeCell ref="C92:D92"/>
    <mergeCell ref="E92:F92"/>
    <mergeCell ref="G92:H92"/>
    <mergeCell ref="I92:J92"/>
    <mergeCell ref="K92:L92"/>
    <mergeCell ref="M92:N92"/>
    <mergeCell ref="O92:P92"/>
    <mergeCell ref="Q92:R92"/>
    <mergeCell ref="S92:T92"/>
    <mergeCell ref="U92:V92"/>
    <mergeCell ref="W92:X92"/>
    <mergeCell ref="Y92:Z92"/>
    <mergeCell ref="AA92:AB92"/>
    <mergeCell ref="AC92:AD92"/>
    <mergeCell ref="A93:B93"/>
    <mergeCell ref="C93:D93"/>
    <mergeCell ref="E93:F93"/>
    <mergeCell ref="G93:H93"/>
    <mergeCell ref="I93:J93"/>
    <mergeCell ref="K93:L93"/>
    <mergeCell ref="M93:N93"/>
    <mergeCell ref="O93:P93"/>
    <mergeCell ref="Q93:R93"/>
    <mergeCell ref="S93:T93"/>
    <mergeCell ref="U93:V93"/>
    <mergeCell ref="W93:X93"/>
    <mergeCell ref="Y93:Z93"/>
    <mergeCell ref="AA93:AB93"/>
    <mergeCell ref="AC93:AD93"/>
    <mergeCell ref="A94:B94"/>
    <mergeCell ref="C94:D94"/>
    <mergeCell ref="E94:F94"/>
    <mergeCell ref="G94:H94"/>
    <mergeCell ref="I94:J94"/>
    <mergeCell ref="K94:L94"/>
    <mergeCell ref="M94:N94"/>
    <mergeCell ref="O94:P94"/>
    <mergeCell ref="Q94:R94"/>
    <mergeCell ref="S94:T94"/>
    <mergeCell ref="U94:V94"/>
    <mergeCell ref="W94:X94"/>
    <mergeCell ref="Y94:Z94"/>
    <mergeCell ref="AA94:AB94"/>
    <mergeCell ref="AC94:AD94"/>
    <mergeCell ref="A95:B95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U95:V95"/>
    <mergeCell ref="W95:X95"/>
    <mergeCell ref="Y95:Z95"/>
    <mergeCell ref="AA95:AB95"/>
    <mergeCell ref="AC95:AD95"/>
    <mergeCell ref="A96:B96"/>
    <mergeCell ref="C96:D96"/>
    <mergeCell ref="E96:F96"/>
    <mergeCell ref="G96:H96"/>
    <mergeCell ref="I96:J96"/>
    <mergeCell ref="K96:L96"/>
    <mergeCell ref="M96:N96"/>
    <mergeCell ref="O96:P96"/>
    <mergeCell ref="Q96:R96"/>
    <mergeCell ref="S96:T96"/>
    <mergeCell ref="U96:V96"/>
    <mergeCell ref="W96:X96"/>
    <mergeCell ref="Y96:Z96"/>
    <mergeCell ref="AA96:AB96"/>
    <mergeCell ref="AC96:AD96"/>
    <mergeCell ref="A97:B97"/>
    <mergeCell ref="C97:D97"/>
    <mergeCell ref="E97:F97"/>
    <mergeCell ref="G97:H97"/>
    <mergeCell ref="I97:J97"/>
    <mergeCell ref="K97:L97"/>
    <mergeCell ref="M97:N97"/>
    <mergeCell ref="O97:P97"/>
    <mergeCell ref="Q97:R97"/>
    <mergeCell ref="S97:T97"/>
    <mergeCell ref="U97:V97"/>
    <mergeCell ref="W97:X97"/>
    <mergeCell ref="Y97:Z97"/>
    <mergeCell ref="AA97:AB97"/>
    <mergeCell ref="AC97:AD97"/>
    <mergeCell ref="A98:B98"/>
    <mergeCell ref="C98:D98"/>
    <mergeCell ref="E98:F98"/>
    <mergeCell ref="G98:H98"/>
    <mergeCell ref="I98:J98"/>
    <mergeCell ref="K98:L98"/>
    <mergeCell ref="M98:N98"/>
    <mergeCell ref="O98:P98"/>
    <mergeCell ref="Q98:R98"/>
    <mergeCell ref="S98:T98"/>
    <mergeCell ref="U98:V98"/>
    <mergeCell ref="W98:X98"/>
    <mergeCell ref="Y98:Z98"/>
    <mergeCell ref="AA98:AB98"/>
    <mergeCell ref="AC98:AD98"/>
    <mergeCell ref="A99:B99"/>
    <mergeCell ref="C99:D99"/>
    <mergeCell ref="E99:F99"/>
    <mergeCell ref="G99:H99"/>
    <mergeCell ref="I99:J99"/>
    <mergeCell ref="K99:L99"/>
    <mergeCell ref="M99:N99"/>
    <mergeCell ref="O99:P99"/>
    <mergeCell ref="Q99:R99"/>
    <mergeCell ref="S99:T99"/>
    <mergeCell ref="U99:V99"/>
    <mergeCell ref="W99:X99"/>
    <mergeCell ref="Y99:Z99"/>
    <mergeCell ref="AA99:AB99"/>
    <mergeCell ref="AC99:AD99"/>
    <mergeCell ref="A100:B100"/>
    <mergeCell ref="C100:D100"/>
    <mergeCell ref="E100:F100"/>
    <mergeCell ref="G100:H100"/>
    <mergeCell ref="I100:J100"/>
    <mergeCell ref="K100:L100"/>
    <mergeCell ref="M100:N100"/>
    <mergeCell ref="O100:P100"/>
    <mergeCell ref="Q100:R100"/>
    <mergeCell ref="S100:T100"/>
    <mergeCell ref="U100:V100"/>
    <mergeCell ref="W100:X100"/>
    <mergeCell ref="Y100:Z100"/>
    <mergeCell ref="AA100:AB100"/>
    <mergeCell ref="AC100:AD100"/>
    <mergeCell ref="A101:B101"/>
    <mergeCell ref="C101:D101"/>
    <mergeCell ref="E101:F101"/>
    <mergeCell ref="G101:H101"/>
    <mergeCell ref="I101:J101"/>
    <mergeCell ref="K101:L101"/>
    <mergeCell ref="M101:N101"/>
    <mergeCell ref="O101:P101"/>
    <mergeCell ref="Q101:R101"/>
    <mergeCell ref="S101:T101"/>
    <mergeCell ref="U101:V101"/>
    <mergeCell ref="W101:X101"/>
    <mergeCell ref="Y101:Z101"/>
    <mergeCell ref="AA101:AB101"/>
    <mergeCell ref="AC101:AD101"/>
    <mergeCell ref="A102:B102"/>
    <mergeCell ref="C102:D102"/>
    <mergeCell ref="E102:F102"/>
    <mergeCell ref="G102:H102"/>
    <mergeCell ref="I102:J102"/>
    <mergeCell ref="K102:L102"/>
    <mergeCell ref="M102:N102"/>
    <mergeCell ref="O102:P102"/>
    <mergeCell ref="Q102:R102"/>
    <mergeCell ref="S102:T102"/>
    <mergeCell ref="U102:V102"/>
    <mergeCell ref="W102:X102"/>
    <mergeCell ref="Y102:Z102"/>
    <mergeCell ref="AA102:AB102"/>
    <mergeCell ref="AC102:AD102"/>
    <mergeCell ref="A103:B103"/>
    <mergeCell ref="C103:D103"/>
    <mergeCell ref="E103:F103"/>
    <mergeCell ref="G103:H103"/>
    <mergeCell ref="I103:J103"/>
    <mergeCell ref="K103:L103"/>
    <mergeCell ref="M103:N103"/>
    <mergeCell ref="O103:P103"/>
    <mergeCell ref="Q103:R103"/>
    <mergeCell ref="S103:T103"/>
    <mergeCell ref="U103:V103"/>
    <mergeCell ref="W103:X103"/>
    <mergeCell ref="Y103:Z103"/>
    <mergeCell ref="AA103:AB103"/>
    <mergeCell ref="AC103:AD103"/>
    <mergeCell ref="A104:B104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U104:V104"/>
    <mergeCell ref="W104:X104"/>
    <mergeCell ref="Y104:Z104"/>
    <mergeCell ref="AA104:AB104"/>
    <mergeCell ref="AC104:AD104"/>
    <mergeCell ref="A105:B105"/>
    <mergeCell ref="C105:D105"/>
    <mergeCell ref="E105:F105"/>
    <mergeCell ref="G105:H105"/>
    <mergeCell ref="I105:J105"/>
    <mergeCell ref="K105:L105"/>
    <mergeCell ref="M105:N105"/>
    <mergeCell ref="O105:P105"/>
    <mergeCell ref="Q105:R105"/>
    <mergeCell ref="S105:T105"/>
    <mergeCell ref="U105:V105"/>
    <mergeCell ref="W105:X105"/>
    <mergeCell ref="Y105:Z105"/>
    <mergeCell ref="AA105:AB105"/>
    <mergeCell ref="AC105:AD105"/>
    <mergeCell ref="A106:B106"/>
    <mergeCell ref="C106:D106"/>
    <mergeCell ref="E106:F106"/>
    <mergeCell ref="G106:H106"/>
    <mergeCell ref="I106:J106"/>
    <mergeCell ref="K106:L106"/>
    <mergeCell ref="M106:N106"/>
    <mergeCell ref="O106:P106"/>
    <mergeCell ref="Q106:R106"/>
    <mergeCell ref="S106:T106"/>
    <mergeCell ref="U106:V106"/>
    <mergeCell ref="W106:X106"/>
    <mergeCell ref="Y106:Z106"/>
    <mergeCell ref="AA106:AB106"/>
    <mergeCell ref="AC106:AD106"/>
    <mergeCell ref="A107:AE107"/>
    <mergeCell ref="A108:B108"/>
    <mergeCell ref="C108:D108"/>
    <mergeCell ref="E108:F108"/>
    <mergeCell ref="G108:H108"/>
    <mergeCell ref="I108:J108"/>
    <mergeCell ref="K108:L108"/>
    <mergeCell ref="M108:N108"/>
    <mergeCell ref="O108:P108"/>
    <mergeCell ref="Q108:R108"/>
    <mergeCell ref="S108:T108"/>
    <mergeCell ref="U108:V108"/>
    <mergeCell ref="W108:X108"/>
    <mergeCell ref="Y108:Z108"/>
    <mergeCell ref="AA108:AB108"/>
    <mergeCell ref="AC108:AD108"/>
    <mergeCell ref="A109:B109"/>
    <mergeCell ref="C109:D109"/>
    <mergeCell ref="E109:F109"/>
    <mergeCell ref="G109:H109"/>
    <mergeCell ref="I109:J109"/>
    <mergeCell ref="K109:L109"/>
    <mergeCell ref="M109:N109"/>
    <mergeCell ref="O109:P109"/>
    <mergeCell ref="Q109:R109"/>
    <mergeCell ref="S109:T109"/>
    <mergeCell ref="U109:V109"/>
    <mergeCell ref="W109:X109"/>
    <mergeCell ref="Y109:Z109"/>
    <mergeCell ref="AA109:AB109"/>
    <mergeCell ref="AC109:AD109"/>
    <mergeCell ref="A110:B110"/>
    <mergeCell ref="C110:D110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U110:V110"/>
    <mergeCell ref="W110:X110"/>
    <mergeCell ref="Y110:Z110"/>
    <mergeCell ref="AA110:AB110"/>
    <mergeCell ref="AC110:AD110"/>
    <mergeCell ref="A111:B111"/>
    <mergeCell ref="C111:D111"/>
    <mergeCell ref="E111:F111"/>
    <mergeCell ref="G111:H111"/>
    <mergeCell ref="I111:J111"/>
    <mergeCell ref="K111:L111"/>
    <mergeCell ref="M111:N111"/>
    <mergeCell ref="O111:P111"/>
    <mergeCell ref="Q111:R111"/>
    <mergeCell ref="S111:T111"/>
    <mergeCell ref="U111:V111"/>
    <mergeCell ref="W111:X111"/>
    <mergeCell ref="Y111:Z111"/>
    <mergeCell ref="AA111:AB111"/>
    <mergeCell ref="AC111:AD111"/>
    <mergeCell ref="A112:B112"/>
    <mergeCell ref="C112:D112"/>
    <mergeCell ref="E112:F112"/>
    <mergeCell ref="G112:H112"/>
    <mergeCell ref="I112:J112"/>
    <mergeCell ref="K112:L112"/>
    <mergeCell ref="M112:N112"/>
    <mergeCell ref="O112:P112"/>
    <mergeCell ref="Q112:R112"/>
    <mergeCell ref="S112:T112"/>
    <mergeCell ref="U112:V112"/>
    <mergeCell ref="W112:X112"/>
    <mergeCell ref="Y112:Z112"/>
    <mergeCell ref="AA112:AB112"/>
    <mergeCell ref="AC112:AD112"/>
    <mergeCell ref="A113:B113"/>
    <mergeCell ref="C113:D113"/>
    <mergeCell ref="E113:F113"/>
    <mergeCell ref="G113:H113"/>
    <mergeCell ref="I113:J113"/>
    <mergeCell ref="K113:L113"/>
    <mergeCell ref="M113:N113"/>
    <mergeCell ref="O113:P113"/>
    <mergeCell ref="Q113:R113"/>
    <mergeCell ref="S113:T113"/>
    <mergeCell ref="U113:V113"/>
    <mergeCell ref="W113:X113"/>
    <mergeCell ref="Y113:Z113"/>
    <mergeCell ref="AA113:AB113"/>
    <mergeCell ref="AC113:AD113"/>
    <mergeCell ref="A114:B114"/>
    <mergeCell ref="C114:D114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Y114:Z114"/>
    <mergeCell ref="AA114:AB114"/>
    <mergeCell ref="AC114:AD114"/>
    <mergeCell ref="A115:B115"/>
    <mergeCell ref="C115:D115"/>
    <mergeCell ref="E115:F115"/>
    <mergeCell ref="G115:H115"/>
    <mergeCell ref="I115:J115"/>
    <mergeCell ref="K115:L115"/>
    <mergeCell ref="M115:N115"/>
    <mergeCell ref="O115:P115"/>
    <mergeCell ref="Q115:R115"/>
    <mergeCell ref="S115:T115"/>
    <mergeCell ref="U115:V115"/>
    <mergeCell ref="W115:X115"/>
    <mergeCell ref="Y115:Z115"/>
    <mergeCell ref="AA115:AB115"/>
    <mergeCell ref="AC115:AD115"/>
    <mergeCell ref="A116:B116"/>
    <mergeCell ref="C116:D116"/>
    <mergeCell ref="E116:F116"/>
    <mergeCell ref="G116:H116"/>
    <mergeCell ref="I116:J116"/>
    <mergeCell ref="K116:L116"/>
    <mergeCell ref="M116:N116"/>
    <mergeCell ref="O116:P116"/>
    <mergeCell ref="Q116:R116"/>
    <mergeCell ref="S116:T116"/>
    <mergeCell ref="U116:V116"/>
    <mergeCell ref="W116:X116"/>
    <mergeCell ref="Y116:Z116"/>
    <mergeCell ref="AA116:AB116"/>
    <mergeCell ref="AC116:AD116"/>
    <mergeCell ref="A117:B117"/>
    <mergeCell ref="C117:D117"/>
    <mergeCell ref="E117:F117"/>
    <mergeCell ref="G117:H117"/>
    <mergeCell ref="I117:J117"/>
    <mergeCell ref="K117:L117"/>
    <mergeCell ref="M117:N117"/>
    <mergeCell ref="O117:P117"/>
    <mergeCell ref="Q117:R117"/>
    <mergeCell ref="S117:T117"/>
    <mergeCell ref="U117:V117"/>
    <mergeCell ref="W117:X117"/>
    <mergeCell ref="Y117:Z117"/>
    <mergeCell ref="AA117:AB117"/>
    <mergeCell ref="AC117:AD117"/>
    <mergeCell ref="A118:B118"/>
    <mergeCell ref="C118:D118"/>
    <mergeCell ref="E118:F118"/>
    <mergeCell ref="G118:H118"/>
    <mergeCell ref="I118:J118"/>
    <mergeCell ref="K118:L118"/>
    <mergeCell ref="M118:N118"/>
    <mergeCell ref="O118:P118"/>
    <mergeCell ref="Q118:R118"/>
    <mergeCell ref="S118:T118"/>
    <mergeCell ref="U118:V118"/>
    <mergeCell ref="W118:X118"/>
    <mergeCell ref="Y118:Z118"/>
    <mergeCell ref="AA118:AB118"/>
    <mergeCell ref="AC118:AD118"/>
    <mergeCell ref="A119:B119"/>
    <mergeCell ref="C119:D119"/>
    <mergeCell ref="E119:F119"/>
    <mergeCell ref="G119:H119"/>
    <mergeCell ref="I119:J119"/>
    <mergeCell ref="K119:L119"/>
    <mergeCell ref="M119:N119"/>
    <mergeCell ref="O119:P119"/>
    <mergeCell ref="Q119:R119"/>
    <mergeCell ref="S119:T119"/>
    <mergeCell ref="U119:V119"/>
    <mergeCell ref="W119:X119"/>
    <mergeCell ref="Y119:Z119"/>
    <mergeCell ref="AA119:AB119"/>
    <mergeCell ref="AC119:AD119"/>
    <mergeCell ref="A120:B120"/>
    <mergeCell ref="C120:D120"/>
    <mergeCell ref="E120:F120"/>
    <mergeCell ref="G120:H120"/>
    <mergeCell ref="I120:J120"/>
    <mergeCell ref="K120:L120"/>
    <mergeCell ref="M120:N120"/>
    <mergeCell ref="O120:P120"/>
    <mergeCell ref="Q120:R120"/>
    <mergeCell ref="S120:T120"/>
    <mergeCell ref="U120:V120"/>
    <mergeCell ref="W120:X120"/>
    <mergeCell ref="Y120:Z120"/>
    <mergeCell ref="AA120:AB120"/>
    <mergeCell ref="AC120:AD120"/>
    <mergeCell ref="A121:B121"/>
    <mergeCell ref="C121:D121"/>
    <mergeCell ref="E121:F121"/>
    <mergeCell ref="G121:H121"/>
    <mergeCell ref="I121:J121"/>
    <mergeCell ref="K121:L121"/>
    <mergeCell ref="M121:N121"/>
    <mergeCell ref="O121:P121"/>
    <mergeCell ref="Q121:R121"/>
    <mergeCell ref="S121:T121"/>
    <mergeCell ref="U121:V121"/>
    <mergeCell ref="W121:X121"/>
    <mergeCell ref="Y121:Z121"/>
    <mergeCell ref="AA121:AB121"/>
    <mergeCell ref="AC121:AD121"/>
    <mergeCell ref="A122:B122"/>
    <mergeCell ref="C122:D122"/>
    <mergeCell ref="E122:F122"/>
    <mergeCell ref="G122:H122"/>
    <mergeCell ref="I122:J122"/>
    <mergeCell ref="K122:L122"/>
    <mergeCell ref="M122:N122"/>
    <mergeCell ref="O122:P122"/>
    <mergeCell ref="Q122:R122"/>
    <mergeCell ref="S122:T122"/>
    <mergeCell ref="U122:V122"/>
    <mergeCell ref="W122:X122"/>
    <mergeCell ref="Y122:Z122"/>
    <mergeCell ref="AA122:AB122"/>
    <mergeCell ref="AC122:AD122"/>
    <mergeCell ref="A123:B123"/>
    <mergeCell ref="C123:D123"/>
    <mergeCell ref="E123:F123"/>
    <mergeCell ref="G123:H123"/>
    <mergeCell ref="I123:J123"/>
    <mergeCell ref="K123:L123"/>
    <mergeCell ref="M123:N123"/>
    <mergeCell ref="O123:P123"/>
    <mergeCell ref="Q123:R123"/>
    <mergeCell ref="S123:T123"/>
    <mergeCell ref="U123:V123"/>
    <mergeCell ref="W123:X123"/>
    <mergeCell ref="Y123:Z123"/>
    <mergeCell ref="AA123:AB123"/>
    <mergeCell ref="AC123:AD123"/>
    <mergeCell ref="A124:B124"/>
    <mergeCell ref="C124:D124"/>
    <mergeCell ref="E124:F124"/>
    <mergeCell ref="G124:H124"/>
    <mergeCell ref="I124:J124"/>
    <mergeCell ref="K124:L124"/>
    <mergeCell ref="M124:N124"/>
    <mergeCell ref="O124:P124"/>
    <mergeCell ref="Q124:R124"/>
    <mergeCell ref="S124:T124"/>
    <mergeCell ref="U124:V124"/>
    <mergeCell ref="W124:X124"/>
    <mergeCell ref="Y124:Z124"/>
    <mergeCell ref="AA124:AB124"/>
    <mergeCell ref="AC124:AD124"/>
    <mergeCell ref="A125:B125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S125:T125"/>
    <mergeCell ref="U125:V125"/>
    <mergeCell ref="W125:X125"/>
    <mergeCell ref="Y125:Z125"/>
    <mergeCell ref="AA125:AB125"/>
    <mergeCell ref="AC125:AD125"/>
    <mergeCell ref="A126:B126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Y126:Z126"/>
    <mergeCell ref="AA126:AB126"/>
    <mergeCell ref="AC126:AD126"/>
    <mergeCell ref="A127:B127"/>
    <mergeCell ref="C127:D127"/>
    <mergeCell ref="E127:F127"/>
    <mergeCell ref="G127:H127"/>
    <mergeCell ref="I127:J127"/>
    <mergeCell ref="K127:L127"/>
    <mergeCell ref="M127:N127"/>
    <mergeCell ref="O127:P127"/>
    <mergeCell ref="Q127:R127"/>
    <mergeCell ref="S127:T127"/>
    <mergeCell ref="U127:V127"/>
    <mergeCell ref="W127:X127"/>
    <mergeCell ref="Y127:Z127"/>
    <mergeCell ref="AA127:AB127"/>
    <mergeCell ref="AC127:AD127"/>
    <mergeCell ref="A128:B128"/>
    <mergeCell ref="C128:D128"/>
    <mergeCell ref="E128:F128"/>
    <mergeCell ref="G128:H128"/>
    <mergeCell ref="I128:J128"/>
    <mergeCell ref="K128:L128"/>
    <mergeCell ref="M128:N128"/>
    <mergeCell ref="O128:P128"/>
    <mergeCell ref="Q128:R128"/>
    <mergeCell ref="S128:T128"/>
    <mergeCell ref="U128:V128"/>
    <mergeCell ref="W128:X128"/>
    <mergeCell ref="Y128:Z128"/>
    <mergeCell ref="AA128:AB128"/>
    <mergeCell ref="AC128:AD128"/>
    <mergeCell ref="A129:B129"/>
    <mergeCell ref="C129:D129"/>
    <mergeCell ref="E129:F129"/>
    <mergeCell ref="G129:H129"/>
    <mergeCell ref="I129:J129"/>
    <mergeCell ref="K129:L129"/>
    <mergeCell ref="M129:N129"/>
    <mergeCell ref="O129:P129"/>
    <mergeCell ref="Q129:R129"/>
    <mergeCell ref="S129:T129"/>
    <mergeCell ref="U129:V129"/>
    <mergeCell ref="W129:X129"/>
    <mergeCell ref="Y129:Z129"/>
    <mergeCell ref="AA129:AB129"/>
    <mergeCell ref="AC129:AD129"/>
    <mergeCell ref="A130:B130"/>
    <mergeCell ref="C130:D130"/>
    <mergeCell ref="E130:F130"/>
    <mergeCell ref="G130:H130"/>
    <mergeCell ref="I130:J130"/>
    <mergeCell ref="K130:L130"/>
    <mergeCell ref="M130:N130"/>
    <mergeCell ref="O130:P130"/>
    <mergeCell ref="Q130:R130"/>
    <mergeCell ref="S130:T130"/>
    <mergeCell ref="U130:V130"/>
    <mergeCell ref="W130:X130"/>
    <mergeCell ref="Y130:Z130"/>
    <mergeCell ref="AA130:AB130"/>
    <mergeCell ref="AC130:AD130"/>
    <mergeCell ref="A131:B131"/>
    <mergeCell ref="C131:D131"/>
    <mergeCell ref="E131:F131"/>
    <mergeCell ref="G131:H131"/>
    <mergeCell ref="I131:J131"/>
    <mergeCell ref="K131:L131"/>
    <mergeCell ref="M131:N131"/>
    <mergeCell ref="O131:P131"/>
    <mergeCell ref="Q131:R131"/>
    <mergeCell ref="S131:T131"/>
    <mergeCell ref="U131:V131"/>
    <mergeCell ref="W131:X131"/>
    <mergeCell ref="Y131:Z131"/>
    <mergeCell ref="AA131:AB131"/>
    <mergeCell ref="AC131:AD131"/>
    <mergeCell ref="A132:B132"/>
    <mergeCell ref="C132:D132"/>
    <mergeCell ref="E132:F132"/>
    <mergeCell ref="G132:H132"/>
    <mergeCell ref="I132:J132"/>
    <mergeCell ref="K132:L132"/>
    <mergeCell ref="M132:N132"/>
    <mergeCell ref="O132:P132"/>
    <mergeCell ref="Q132:R132"/>
    <mergeCell ref="S132:T132"/>
    <mergeCell ref="U132:V132"/>
    <mergeCell ref="W132:X132"/>
    <mergeCell ref="Y132:Z132"/>
    <mergeCell ref="AA132:AB132"/>
    <mergeCell ref="AC132:AD132"/>
    <mergeCell ref="A133:B133"/>
    <mergeCell ref="C133:D133"/>
    <mergeCell ref="E133:F133"/>
    <mergeCell ref="G133:H133"/>
    <mergeCell ref="I133:J133"/>
    <mergeCell ref="K133:L133"/>
    <mergeCell ref="M133:N133"/>
    <mergeCell ref="O133:P133"/>
    <mergeCell ref="Q133:R133"/>
    <mergeCell ref="S133:T133"/>
    <mergeCell ref="U133:V133"/>
    <mergeCell ref="W133:X133"/>
    <mergeCell ref="Y133:Z133"/>
    <mergeCell ref="AA133:AB133"/>
    <mergeCell ref="AC133:AD133"/>
    <mergeCell ref="A134:B134"/>
    <mergeCell ref="C134:D134"/>
    <mergeCell ref="E134:F134"/>
    <mergeCell ref="G134:H134"/>
    <mergeCell ref="I134:J134"/>
    <mergeCell ref="K134:L134"/>
    <mergeCell ref="M134:N134"/>
    <mergeCell ref="O134:P134"/>
    <mergeCell ref="Q134:R134"/>
    <mergeCell ref="S134:T134"/>
    <mergeCell ref="U134:V134"/>
    <mergeCell ref="W134:X134"/>
    <mergeCell ref="Y134:Z134"/>
    <mergeCell ref="AA134:AB134"/>
    <mergeCell ref="AC134:AD134"/>
    <mergeCell ref="A135:B135"/>
    <mergeCell ref="C135:D135"/>
    <mergeCell ref="E135:F135"/>
    <mergeCell ref="G135:H135"/>
    <mergeCell ref="I135:J135"/>
    <mergeCell ref="K135:L135"/>
    <mergeCell ref="M135:N135"/>
    <mergeCell ref="O135:P135"/>
    <mergeCell ref="Q135:R135"/>
    <mergeCell ref="S135:T135"/>
    <mergeCell ref="U135:V135"/>
    <mergeCell ref="W135:X135"/>
    <mergeCell ref="Y135:Z135"/>
    <mergeCell ref="AA135:AB135"/>
    <mergeCell ref="AC135:AD135"/>
    <mergeCell ref="A136:B136"/>
    <mergeCell ref="C136:D136"/>
    <mergeCell ref="E136:F136"/>
    <mergeCell ref="G136:H136"/>
    <mergeCell ref="I136:J136"/>
    <mergeCell ref="K136:L136"/>
    <mergeCell ref="M136:N136"/>
    <mergeCell ref="O136:P136"/>
    <mergeCell ref="Q136:R136"/>
    <mergeCell ref="S136:T136"/>
    <mergeCell ref="U136:V136"/>
    <mergeCell ref="W136:X136"/>
    <mergeCell ref="Y136:Z136"/>
    <mergeCell ref="AA136:AB136"/>
    <mergeCell ref="AC136:AD136"/>
    <mergeCell ref="A137:B137"/>
    <mergeCell ref="C137:D137"/>
    <mergeCell ref="E137:F137"/>
    <mergeCell ref="G137:H137"/>
    <mergeCell ref="I137:J137"/>
    <mergeCell ref="K137:L137"/>
    <mergeCell ref="M137:N137"/>
    <mergeCell ref="O137:P137"/>
    <mergeCell ref="Q137:R137"/>
    <mergeCell ref="S137:T137"/>
    <mergeCell ref="U137:V137"/>
    <mergeCell ref="W137:X137"/>
    <mergeCell ref="Y137:Z137"/>
    <mergeCell ref="AA137:AB137"/>
    <mergeCell ref="AC137:AD137"/>
    <mergeCell ref="A138:B138"/>
    <mergeCell ref="C138:D138"/>
    <mergeCell ref="E138:F138"/>
    <mergeCell ref="G138:H138"/>
    <mergeCell ref="I138:J138"/>
    <mergeCell ref="K138:L138"/>
    <mergeCell ref="M138:N138"/>
    <mergeCell ref="O138:P138"/>
    <mergeCell ref="Q138:R138"/>
    <mergeCell ref="S138:T138"/>
    <mergeCell ref="U138:V138"/>
    <mergeCell ref="W138:X138"/>
    <mergeCell ref="Y138:Z138"/>
    <mergeCell ref="AA138:AB138"/>
    <mergeCell ref="AC138:AD138"/>
    <mergeCell ref="A139:B139"/>
    <mergeCell ref="C139:D139"/>
    <mergeCell ref="E139:F139"/>
    <mergeCell ref="G139:H139"/>
    <mergeCell ref="I139:J139"/>
    <mergeCell ref="K139:L139"/>
    <mergeCell ref="M139:N139"/>
    <mergeCell ref="O139:P139"/>
    <mergeCell ref="Q139:R139"/>
    <mergeCell ref="S139:T139"/>
    <mergeCell ref="U139:V139"/>
    <mergeCell ref="W139:X139"/>
    <mergeCell ref="Y139:Z139"/>
    <mergeCell ref="AA139:AB139"/>
    <mergeCell ref="AC139:AD139"/>
    <mergeCell ref="A140:B140"/>
    <mergeCell ref="C140:D140"/>
    <mergeCell ref="E140:F140"/>
    <mergeCell ref="G140:H140"/>
    <mergeCell ref="I140:J140"/>
    <mergeCell ref="K140:L140"/>
    <mergeCell ref="M140:N140"/>
    <mergeCell ref="O140:P140"/>
    <mergeCell ref="Q140:R140"/>
    <mergeCell ref="S140:T140"/>
    <mergeCell ref="U140:V140"/>
    <mergeCell ref="W140:X140"/>
    <mergeCell ref="Y140:Z140"/>
    <mergeCell ref="AA140:AB140"/>
    <mergeCell ref="AC140:AD140"/>
    <mergeCell ref="A141:B141"/>
    <mergeCell ref="C141:D141"/>
    <mergeCell ref="E141:F141"/>
    <mergeCell ref="G141:H141"/>
    <mergeCell ref="I141:J141"/>
    <mergeCell ref="K141:L141"/>
    <mergeCell ref="M141:N141"/>
    <mergeCell ref="O141:P141"/>
    <mergeCell ref="Q141:R141"/>
    <mergeCell ref="S141:T141"/>
    <mergeCell ref="U141:V141"/>
    <mergeCell ref="W141:X141"/>
    <mergeCell ref="Y141:Z141"/>
    <mergeCell ref="AA141:AB141"/>
    <mergeCell ref="AC141:AD141"/>
    <mergeCell ref="A142:B142"/>
    <mergeCell ref="C142:D142"/>
    <mergeCell ref="E142:F142"/>
    <mergeCell ref="G142:H142"/>
    <mergeCell ref="I142:J142"/>
    <mergeCell ref="K142:L142"/>
    <mergeCell ref="M142:N142"/>
    <mergeCell ref="O142:P142"/>
    <mergeCell ref="Q142:R142"/>
    <mergeCell ref="S142:T142"/>
    <mergeCell ref="U142:V142"/>
    <mergeCell ref="W142:X142"/>
    <mergeCell ref="Y142:Z142"/>
    <mergeCell ref="AA142:AB142"/>
    <mergeCell ref="AC142:AD142"/>
    <mergeCell ref="A143:B143"/>
    <mergeCell ref="C143:D143"/>
    <mergeCell ref="E143:F143"/>
    <mergeCell ref="G143:H143"/>
    <mergeCell ref="I143:J143"/>
    <mergeCell ref="K143:L143"/>
    <mergeCell ref="M143:N143"/>
    <mergeCell ref="O143:P143"/>
    <mergeCell ref="Q143:R143"/>
    <mergeCell ref="S143:T143"/>
    <mergeCell ref="U143:V143"/>
    <mergeCell ref="W143:X143"/>
    <mergeCell ref="Y143:Z143"/>
    <mergeCell ref="AA143:AB143"/>
    <mergeCell ref="AC143:AD143"/>
    <mergeCell ref="A144:B144"/>
    <mergeCell ref="C144:D144"/>
    <mergeCell ref="E144:F144"/>
    <mergeCell ref="G144:H144"/>
    <mergeCell ref="I144:J144"/>
    <mergeCell ref="K144:L144"/>
    <mergeCell ref="M144:N144"/>
    <mergeCell ref="O144:P144"/>
    <mergeCell ref="Q144:R144"/>
    <mergeCell ref="S144:T144"/>
    <mergeCell ref="U144:V144"/>
    <mergeCell ref="W144:X144"/>
    <mergeCell ref="Y144:Z144"/>
    <mergeCell ref="AA144:AB144"/>
    <mergeCell ref="AC144:AD144"/>
    <mergeCell ref="A145:B145"/>
    <mergeCell ref="C145:D145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Y145:Z145"/>
    <mergeCell ref="AA145:AB145"/>
    <mergeCell ref="AC145:AD145"/>
    <mergeCell ref="A146:B146"/>
    <mergeCell ref="C146:D146"/>
    <mergeCell ref="E146:F146"/>
    <mergeCell ref="G146:H146"/>
    <mergeCell ref="I146:J146"/>
    <mergeCell ref="K146:L146"/>
    <mergeCell ref="M146:N146"/>
    <mergeCell ref="O146:P146"/>
    <mergeCell ref="Q146:R146"/>
    <mergeCell ref="S146:T146"/>
    <mergeCell ref="U146:V146"/>
    <mergeCell ref="W146:X146"/>
    <mergeCell ref="Y146:Z146"/>
    <mergeCell ref="AA146:AB146"/>
    <mergeCell ref="AC146:AD146"/>
    <mergeCell ref="A147:B147"/>
    <mergeCell ref="C147:D147"/>
    <mergeCell ref="E147:F147"/>
    <mergeCell ref="G147:H147"/>
    <mergeCell ref="I147:J147"/>
    <mergeCell ref="K147:L147"/>
    <mergeCell ref="M147:N147"/>
    <mergeCell ref="O147:P147"/>
    <mergeCell ref="Q147:R147"/>
    <mergeCell ref="S147:T147"/>
    <mergeCell ref="U147:V147"/>
    <mergeCell ref="W147:X147"/>
    <mergeCell ref="Y147:Z147"/>
    <mergeCell ref="AA147:AB147"/>
    <mergeCell ref="AC147:AD147"/>
    <mergeCell ref="A148:B148"/>
    <mergeCell ref="C148:D148"/>
    <mergeCell ref="E148:F148"/>
    <mergeCell ref="G148:H148"/>
    <mergeCell ref="I148:J148"/>
    <mergeCell ref="K148:L148"/>
    <mergeCell ref="M148:N148"/>
    <mergeCell ref="O148:P148"/>
    <mergeCell ref="Q148:R148"/>
    <mergeCell ref="S148:T148"/>
    <mergeCell ref="U148:V148"/>
    <mergeCell ref="W148:X148"/>
    <mergeCell ref="Y148:Z148"/>
    <mergeCell ref="AA148:AB148"/>
    <mergeCell ref="AC148:AD148"/>
    <mergeCell ref="A149:B149"/>
    <mergeCell ref="C149:D149"/>
    <mergeCell ref="E149:F149"/>
    <mergeCell ref="G149:H149"/>
    <mergeCell ref="I149:J149"/>
    <mergeCell ref="K149:L149"/>
    <mergeCell ref="M149:N149"/>
    <mergeCell ref="O149:P149"/>
    <mergeCell ref="Q149:R149"/>
    <mergeCell ref="S149:T149"/>
    <mergeCell ref="U149:V149"/>
    <mergeCell ref="W149:X149"/>
    <mergeCell ref="Y149:Z149"/>
    <mergeCell ref="AA149:AB149"/>
    <mergeCell ref="AC149:AD149"/>
    <mergeCell ref="A150:B150"/>
    <mergeCell ref="C150:D150"/>
    <mergeCell ref="E150:F150"/>
    <mergeCell ref="G150:H150"/>
    <mergeCell ref="I150:J150"/>
    <mergeCell ref="K150:L150"/>
    <mergeCell ref="M150:N150"/>
    <mergeCell ref="O150:P150"/>
    <mergeCell ref="Q150:R150"/>
    <mergeCell ref="S150:T150"/>
    <mergeCell ref="U150:V150"/>
    <mergeCell ref="W150:X150"/>
    <mergeCell ref="Y150:Z150"/>
    <mergeCell ref="AA150:AB150"/>
    <mergeCell ref="AC150:AD150"/>
    <mergeCell ref="A151:B151"/>
    <mergeCell ref="C151:D151"/>
    <mergeCell ref="E151:F151"/>
    <mergeCell ref="G151:H151"/>
    <mergeCell ref="I151:J151"/>
    <mergeCell ref="K151:L151"/>
    <mergeCell ref="M151:N151"/>
    <mergeCell ref="O151:P151"/>
    <mergeCell ref="Q151:R151"/>
    <mergeCell ref="S151:T151"/>
    <mergeCell ref="U151:V151"/>
    <mergeCell ref="W151:X151"/>
    <mergeCell ref="Y151:Z151"/>
    <mergeCell ref="AA151:AB151"/>
    <mergeCell ref="AC151:AD151"/>
    <mergeCell ref="A152:B152"/>
    <mergeCell ref="C152:D152"/>
    <mergeCell ref="E152:F152"/>
    <mergeCell ref="G152:H152"/>
    <mergeCell ref="I152:J152"/>
    <mergeCell ref="K152:L152"/>
    <mergeCell ref="M152:N152"/>
    <mergeCell ref="O152:P152"/>
    <mergeCell ref="Q152:R152"/>
    <mergeCell ref="S152:T152"/>
    <mergeCell ref="U152:V152"/>
    <mergeCell ref="W152:X152"/>
    <mergeCell ref="Y152:Z152"/>
    <mergeCell ref="AA152:AB152"/>
    <mergeCell ref="AC152:AD152"/>
    <mergeCell ref="A153:B153"/>
    <mergeCell ref="C153:D153"/>
    <mergeCell ref="E153:F153"/>
    <mergeCell ref="G153:H153"/>
    <mergeCell ref="I153:J153"/>
    <mergeCell ref="K153:L153"/>
    <mergeCell ref="M153:N153"/>
    <mergeCell ref="O153:P153"/>
    <mergeCell ref="Q153:R153"/>
    <mergeCell ref="S153:T153"/>
    <mergeCell ref="U153:V153"/>
    <mergeCell ref="W153:X153"/>
    <mergeCell ref="Y153:Z153"/>
    <mergeCell ref="AA153:AB153"/>
    <mergeCell ref="AC153:AD153"/>
    <mergeCell ref="A154:B154"/>
    <mergeCell ref="C154:D154"/>
    <mergeCell ref="E154:F154"/>
    <mergeCell ref="G154:H154"/>
    <mergeCell ref="I154:J154"/>
    <mergeCell ref="K154:L154"/>
    <mergeCell ref="M154:N154"/>
    <mergeCell ref="O154:P154"/>
    <mergeCell ref="Q154:R154"/>
    <mergeCell ref="S154:T154"/>
    <mergeCell ref="U154:V154"/>
    <mergeCell ref="W154:X154"/>
    <mergeCell ref="Y154:Z154"/>
    <mergeCell ref="AA154:AB154"/>
    <mergeCell ref="AC154:AD154"/>
    <mergeCell ref="A155:B155"/>
    <mergeCell ref="C155:D155"/>
    <mergeCell ref="E155:F155"/>
    <mergeCell ref="G155:H155"/>
    <mergeCell ref="I155:J155"/>
    <mergeCell ref="K155:L155"/>
    <mergeCell ref="M155:N155"/>
    <mergeCell ref="O155:P155"/>
    <mergeCell ref="Q155:R155"/>
    <mergeCell ref="S155:T155"/>
    <mergeCell ref="U155:V155"/>
    <mergeCell ref="W155:X155"/>
    <mergeCell ref="Y155:Z155"/>
    <mergeCell ref="AA155:AB155"/>
    <mergeCell ref="AC155:AD155"/>
    <mergeCell ref="A156:B156"/>
    <mergeCell ref="C156:D156"/>
    <mergeCell ref="E156:F156"/>
    <mergeCell ref="G156:H156"/>
    <mergeCell ref="I156:J156"/>
    <mergeCell ref="K156:L156"/>
    <mergeCell ref="M156:N156"/>
    <mergeCell ref="O156:P156"/>
    <mergeCell ref="Q156:R156"/>
    <mergeCell ref="S156:T156"/>
    <mergeCell ref="U156:V156"/>
    <mergeCell ref="W156:X156"/>
    <mergeCell ref="Y156:Z156"/>
    <mergeCell ref="AA156:AB156"/>
    <mergeCell ref="AC156:AD156"/>
    <mergeCell ref="A157:B157"/>
    <mergeCell ref="C157:D157"/>
    <mergeCell ref="E157:F157"/>
    <mergeCell ref="G157:H157"/>
    <mergeCell ref="I157:J157"/>
    <mergeCell ref="K157:L157"/>
    <mergeCell ref="M157:N157"/>
    <mergeCell ref="O157:P157"/>
    <mergeCell ref="Q157:R157"/>
    <mergeCell ref="S157:T157"/>
    <mergeCell ref="U157:V157"/>
    <mergeCell ref="W157:X157"/>
    <mergeCell ref="Y157:Z157"/>
    <mergeCell ref="AA157:AB157"/>
    <mergeCell ref="AC157:AD157"/>
    <mergeCell ref="A158:F158"/>
    <mergeCell ref="G158:H158"/>
    <mergeCell ref="I158:J158"/>
    <mergeCell ref="K158:L158"/>
    <mergeCell ref="M158:N158"/>
    <mergeCell ref="O158:P158"/>
    <mergeCell ref="Q158:R158"/>
    <mergeCell ref="S158:T158"/>
    <mergeCell ref="U158:V158"/>
    <mergeCell ref="W158:X158"/>
    <mergeCell ref="Y158:Z158"/>
    <mergeCell ref="AA158:AB158"/>
    <mergeCell ref="AC158:AD158"/>
    <mergeCell ref="A159:F159"/>
    <mergeCell ref="G159:H159"/>
    <mergeCell ref="I159:J159"/>
    <mergeCell ref="K159:L159"/>
    <mergeCell ref="M159:N159"/>
    <mergeCell ref="O159:P159"/>
    <mergeCell ref="Q159:R159"/>
    <mergeCell ref="S159:T159"/>
    <mergeCell ref="U159:V159"/>
    <mergeCell ref="W159:X159"/>
    <mergeCell ref="Y159:Z159"/>
    <mergeCell ref="AA159:AB159"/>
    <mergeCell ref="AC159:AD159"/>
    <mergeCell ref="A160:F160"/>
    <mergeCell ref="G160:H160"/>
    <mergeCell ref="I160:J160"/>
    <mergeCell ref="K160:L160"/>
    <mergeCell ref="M160:N160"/>
    <mergeCell ref="O160:P160"/>
    <mergeCell ref="Q160:R160"/>
    <mergeCell ref="S160:T160"/>
    <mergeCell ref="U160:V160"/>
    <mergeCell ref="W160:X160"/>
    <mergeCell ref="Y160:Z160"/>
    <mergeCell ref="AA160:AB160"/>
    <mergeCell ref="AC160:AD160"/>
    <mergeCell ref="A161:F161"/>
    <mergeCell ref="G161:H161"/>
    <mergeCell ref="I161:J161"/>
    <mergeCell ref="K161:L161"/>
    <mergeCell ref="M161:N161"/>
    <mergeCell ref="O161:P161"/>
    <mergeCell ref="Q161:R161"/>
    <mergeCell ref="S161:T161"/>
    <mergeCell ref="U161:V161"/>
    <mergeCell ref="W161:X161"/>
    <mergeCell ref="Y161:Z161"/>
    <mergeCell ref="AA161:AB161"/>
    <mergeCell ref="AC161:AD161"/>
    <mergeCell ref="A162:F162"/>
    <mergeCell ref="G162:H162"/>
    <mergeCell ref="I162:J162"/>
    <mergeCell ref="K162:L162"/>
    <mergeCell ref="M162:N162"/>
    <mergeCell ref="O162:P162"/>
    <mergeCell ref="Q162:R162"/>
    <mergeCell ref="S162:T162"/>
    <mergeCell ref="U162:V162"/>
    <mergeCell ref="W162:X162"/>
    <mergeCell ref="Y162:Z162"/>
    <mergeCell ref="AA162:AB162"/>
    <mergeCell ref="AC162:AD162"/>
    <mergeCell ref="A163:F163"/>
    <mergeCell ref="G163:H163"/>
    <mergeCell ref="I163:J163"/>
    <mergeCell ref="K163:L163"/>
    <mergeCell ref="M163:N163"/>
    <mergeCell ref="O163:P163"/>
    <mergeCell ref="Q163:R163"/>
    <mergeCell ref="S163:T163"/>
    <mergeCell ref="U163:V163"/>
    <mergeCell ref="W163:X163"/>
    <mergeCell ref="Y163:Z163"/>
    <mergeCell ref="AA163:AB163"/>
    <mergeCell ref="AC163:AD163"/>
    <mergeCell ref="A164:B164"/>
    <mergeCell ref="C164:D164"/>
    <mergeCell ref="E164:F164"/>
    <mergeCell ref="G164:H164"/>
    <mergeCell ref="I164:J164"/>
    <mergeCell ref="K164:L164"/>
    <mergeCell ref="M164:N164"/>
    <mergeCell ref="O164:P164"/>
    <mergeCell ref="Q164:R164"/>
    <mergeCell ref="S164:T164"/>
    <mergeCell ref="U164:V164"/>
    <mergeCell ref="W164:X164"/>
    <mergeCell ref="Y164:Z164"/>
    <mergeCell ref="AA164:AB164"/>
    <mergeCell ref="AC164:AD164"/>
    <mergeCell ref="A165:B165"/>
    <mergeCell ref="C165:D165"/>
    <mergeCell ref="E165:F165"/>
    <mergeCell ref="G165:H165"/>
    <mergeCell ref="I165:J165"/>
    <mergeCell ref="K165:L165"/>
    <mergeCell ref="M165:N165"/>
    <mergeCell ref="O165:P165"/>
    <mergeCell ref="Q165:R165"/>
    <mergeCell ref="S165:T165"/>
    <mergeCell ref="U165:V165"/>
    <mergeCell ref="W165:X165"/>
    <mergeCell ref="Y165:Z165"/>
    <mergeCell ref="AA165:AB165"/>
    <mergeCell ref="AC165:AD165"/>
    <mergeCell ref="A166:B166"/>
    <mergeCell ref="C166:D166"/>
    <mergeCell ref="E166:F166"/>
    <mergeCell ref="G166:H166"/>
    <mergeCell ref="I166:J166"/>
    <mergeCell ref="K166:L166"/>
    <mergeCell ref="M166:N166"/>
    <mergeCell ref="O166:P166"/>
    <mergeCell ref="Q166:R166"/>
    <mergeCell ref="S166:T166"/>
    <mergeCell ref="U166:V166"/>
    <mergeCell ref="W166:X166"/>
    <mergeCell ref="Y166:Z166"/>
    <mergeCell ref="AA166:AB166"/>
    <mergeCell ref="AC166:AD166"/>
    <mergeCell ref="A167:B167"/>
    <mergeCell ref="C167:D167"/>
    <mergeCell ref="E167:F167"/>
    <mergeCell ref="G167:H167"/>
    <mergeCell ref="I167:J167"/>
    <mergeCell ref="K167:L167"/>
    <mergeCell ref="M167:N167"/>
    <mergeCell ref="O167:P167"/>
    <mergeCell ref="Q167:R167"/>
    <mergeCell ref="S167:T167"/>
    <mergeCell ref="U167:V167"/>
    <mergeCell ref="W167:X167"/>
    <mergeCell ref="Y167:Z167"/>
    <mergeCell ref="AA167:AB167"/>
    <mergeCell ref="AC167:AD167"/>
    <mergeCell ref="A168:B168"/>
    <mergeCell ref="C168:D168"/>
    <mergeCell ref="E168:F168"/>
    <mergeCell ref="G168:H168"/>
    <mergeCell ref="I168:J168"/>
    <mergeCell ref="K168:L168"/>
    <mergeCell ref="M168:N168"/>
    <mergeCell ref="O168:P168"/>
    <mergeCell ref="Q168:R168"/>
    <mergeCell ref="S168:T168"/>
    <mergeCell ref="U168:V168"/>
    <mergeCell ref="W168:X168"/>
    <mergeCell ref="Y168:Z168"/>
    <mergeCell ref="AA168:AB168"/>
    <mergeCell ref="AC168:AD168"/>
    <mergeCell ref="A169:B169"/>
    <mergeCell ref="C169:D169"/>
    <mergeCell ref="E169:F169"/>
    <mergeCell ref="G169:H169"/>
    <mergeCell ref="I169:J169"/>
    <mergeCell ref="K169:L169"/>
    <mergeCell ref="M169:N169"/>
    <mergeCell ref="O169:P169"/>
    <mergeCell ref="Q169:R169"/>
    <mergeCell ref="S169:T169"/>
    <mergeCell ref="U169:V169"/>
    <mergeCell ref="W169:X169"/>
    <mergeCell ref="Y169:Z169"/>
    <mergeCell ref="AA169:AB169"/>
    <mergeCell ref="AC169:AD169"/>
    <mergeCell ref="A170:B170"/>
    <mergeCell ref="C170:D170"/>
    <mergeCell ref="E170:F170"/>
    <mergeCell ref="G170:H170"/>
    <mergeCell ref="I170:J170"/>
    <mergeCell ref="K170:L170"/>
    <mergeCell ref="M170:N170"/>
    <mergeCell ref="O170:P170"/>
    <mergeCell ref="Q170:R170"/>
    <mergeCell ref="S170:T170"/>
    <mergeCell ref="U170:V170"/>
    <mergeCell ref="W170:X170"/>
    <mergeCell ref="Y170:Z170"/>
    <mergeCell ref="AA170:AB170"/>
    <mergeCell ref="AC170:AD170"/>
    <mergeCell ref="A171:B171"/>
    <mergeCell ref="C171:D171"/>
    <mergeCell ref="E171:F171"/>
    <mergeCell ref="G171:H171"/>
    <mergeCell ref="I171:J171"/>
    <mergeCell ref="K171:L171"/>
    <mergeCell ref="M171:N171"/>
    <mergeCell ref="O171:P171"/>
    <mergeCell ref="Q171:R171"/>
    <mergeCell ref="S171:T171"/>
    <mergeCell ref="U171:V171"/>
    <mergeCell ref="W171:X171"/>
    <mergeCell ref="Y171:Z171"/>
    <mergeCell ref="AA171:AB171"/>
    <mergeCell ref="AC171:AD171"/>
    <mergeCell ref="AA175:AB175"/>
    <mergeCell ref="AC175:AD175"/>
    <mergeCell ref="A172:B172"/>
    <mergeCell ref="C172:D172"/>
    <mergeCell ref="E172:F172"/>
    <mergeCell ref="G172:H172"/>
    <mergeCell ref="I172:J172"/>
    <mergeCell ref="K172:L172"/>
    <mergeCell ref="M172:N172"/>
    <mergeCell ref="O172:P172"/>
    <mergeCell ref="Q172:R172"/>
    <mergeCell ref="S172:T172"/>
    <mergeCell ref="U172:V172"/>
    <mergeCell ref="W172:X172"/>
    <mergeCell ref="Y172:Z172"/>
    <mergeCell ref="AA172:AB172"/>
    <mergeCell ref="AC172:AD172"/>
    <mergeCell ref="A173:B173"/>
    <mergeCell ref="C173:D173"/>
    <mergeCell ref="E173:F173"/>
    <mergeCell ref="G173:H173"/>
    <mergeCell ref="I173:J173"/>
    <mergeCell ref="K173:L173"/>
    <mergeCell ref="M173:N173"/>
    <mergeCell ref="O173:P173"/>
    <mergeCell ref="Q173:R173"/>
    <mergeCell ref="S173:T173"/>
    <mergeCell ref="U173:V173"/>
    <mergeCell ref="W173:X173"/>
    <mergeCell ref="Y173:Z173"/>
    <mergeCell ref="AA173:AB173"/>
    <mergeCell ref="AC173:AD173"/>
    <mergeCell ref="W177:X177"/>
    <mergeCell ref="Y177:Z177"/>
    <mergeCell ref="AA177:AB177"/>
    <mergeCell ref="AC177:AD177"/>
    <mergeCell ref="A174:B174"/>
    <mergeCell ref="C174:D174"/>
    <mergeCell ref="E174:F174"/>
    <mergeCell ref="G174:H174"/>
    <mergeCell ref="I174:J174"/>
    <mergeCell ref="K174:L174"/>
    <mergeCell ref="M174:N174"/>
    <mergeCell ref="O174:P174"/>
    <mergeCell ref="Q174:R174"/>
    <mergeCell ref="S174:T174"/>
    <mergeCell ref="U174:V174"/>
    <mergeCell ref="W174:X174"/>
    <mergeCell ref="Y174:Z174"/>
    <mergeCell ref="AA174:AB174"/>
    <mergeCell ref="AC174:AD174"/>
    <mergeCell ref="A175:B175"/>
    <mergeCell ref="C175:D175"/>
    <mergeCell ref="E175:F175"/>
    <mergeCell ref="G175:H175"/>
    <mergeCell ref="I175:J175"/>
    <mergeCell ref="K175:L175"/>
    <mergeCell ref="M175:N175"/>
    <mergeCell ref="O175:P175"/>
    <mergeCell ref="Q175:R175"/>
    <mergeCell ref="S175:T175"/>
    <mergeCell ref="U175:V175"/>
    <mergeCell ref="W175:X175"/>
    <mergeCell ref="Y175:Z175"/>
    <mergeCell ref="S179:T179"/>
    <mergeCell ref="U179:V179"/>
    <mergeCell ref="W179:X179"/>
    <mergeCell ref="Y179:Z179"/>
    <mergeCell ref="AA179:AB179"/>
    <mergeCell ref="AC179:AD179"/>
    <mergeCell ref="A176:B176"/>
    <mergeCell ref="C176:D176"/>
    <mergeCell ref="E176:F176"/>
    <mergeCell ref="G176:H176"/>
    <mergeCell ref="I176:J176"/>
    <mergeCell ref="K176:L176"/>
    <mergeCell ref="M176:N176"/>
    <mergeCell ref="O176:P176"/>
    <mergeCell ref="Q176:R176"/>
    <mergeCell ref="S176:T176"/>
    <mergeCell ref="U176:V176"/>
    <mergeCell ref="W176:X176"/>
    <mergeCell ref="Y176:Z176"/>
    <mergeCell ref="AA176:AB176"/>
    <mergeCell ref="AC176:AD176"/>
    <mergeCell ref="A177:B177"/>
    <mergeCell ref="C177:D177"/>
    <mergeCell ref="E177:F177"/>
    <mergeCell ref="G177:H177"/>
    <mergeCell ref="I177:J177"/>
    <mergeCell ref="K177:L177"/>
    <mergeCell ref="M177:N177"/>
    <mergeCell ref="O177:P177"/>
    <mergeCell ref="Q177:R177"/>
    <mergeCell ref="S177:T177"/>
    <mergeCell ref="U177:V177"/>
    <mergeCell ref="O181:P181"/>
    <mergeCell ref="Q181:R181"/>
    <mergeCell ref="S181:T181"/>
    <mergeCell ref="U181:V181"/>
    <mergeCell ref="W181:X181"/>
    <mergeCell ref="Y181:Z181"/>
    <mergeCell ref="AA181:AB181"/>
    <mergeCell ref="AC181:AD181"/>
    <mergeCell ref="A178:B178"/>
    <mergeCell ref="C178:D178"/>
    <mergeCell ref="E178:F178"/>
    <mergeCell ref="G178:H178"/>
    <mergeCell ref="I178:J178"/>
    <mergeCell ref="K178:L178"/>
    <mergeCell ref="M178:N178"/>
    <mergeCell ref="O178:P178"/>
    <mergeCell ref="Q178:R178"/>
    <mergeCell ref="S178:T178"/>
    <mergeCell ref="U178:V178"/>
    <mergeCell ref="W178:X178"/>
    <mergeCell ref="Y178:Z178"/>
    <mergeCell ref="AA178:AB178"/>
    <mergeCell ref="AC178:AD178"/>
    <mergeCell ref="A179:B179"/>
    <mergeCell ref="C179:D179"/>
    <mergeCell ref="E179:F179"/>
    <mergeCell ref="G179:H179"/>
    <mergeCell ref="I179:J179"/>
    <mergeCell ref="K179:L179"/>
    <mergeCell ref="M179:N179"/>
    <mergeCell ref="O179:P179"/>
    <mergeCell ref="Q179:R179"/>
    <mergeCell ref="K183:L183"/>
    <mergeCell ref="M183:N183"/>
    <mergeCell ref="O183:P183"/>
    <mergeCell ref="Q183:R183"/>
    <mergeCell ref="S183:T183"/>
    <mergeCell ref="U183:V183"/>
    <mergeCell ref="W183:X183"/>
    <mergeCell ref="Y183:Z183"/>
    <mergeCell ref="AA183:AB183"/>
    <mergeCell ref="AC183:AD183"/>
    <mergeCell ref="A180:B180"/>
    <mergeCell ref="C180:D180"/>
    <mergeCell ref="E180:F180"/>
    <mergeCell ref="G180:H180"/>
    <mergeCell ref="I180:J180"/>
    <mergeCell ref="K180:L180"/>
    <mergeCell ref="M180:N180"/>
    <mergeCell ref="O180:P180"/>
    <mergeCell ref="Q180:R180"/>
    <mergeCell ref="S180:T180"/>
    <mergeCell ref="U180:V180"/>
    <mergeCell ref="W180:X180"/>
    <mergeCell ref="Y180:Z180"/>
    <mergeCell ref="AA180:AB180"/>
    <mergeCell ref="AC180:AD180"/>
    <mergeCell ref="A181:B181"/>
    <mergeCell ref="C181:D181"/>
    <mergeCell ref="E181:F181"/>
    <mergeCell ref="G181:H181"/>
    <mergeCell ref="I181:J181"/>
    <mergeCell ref="K181:L181"/>
    <mergeCell ref="M181:N181"/>
    <mergeCell ref="G185:H185"/>
    <mergeCell ref="I185:J185"/>
    <mergeCell ref="K185:L185"/>
    <mergeCell ref="M185:N185"/>
    <mergeCell ref="O185:P185"/>
    <mergeCell ref="Q185:R185"/>
    <mergeCell ref="S185:T185"/>
    <mergeCell ref="U185:V185"/>
    <mergeCell ref="W185:X185"/>
    <mergeCell ref="Y185:Z185"/>
    <mergeCell ref="AA185:AB185"/>
    <mergeCell ref="AC185:AD185"/>
    <mergeCell ref="A182:B182"/>
    <mergeCell ref="C182:D182"/>
    <mergeCell ref="E182:F182"/>
    <mergeCell ref="G182:H182"/>
    <mergeCell ref="I182:J182"/>
    <mergeCell ref="K182:L182"/>
    <mergeCell ref="M182:N182"/>
    <mergeCell ref="O182:P182"/>
    <mergeCell ref="Q182:R182"/>
    <mergeCell ref="S182:T182"/>
    <mergeCell ref="U182:V182"/>
    <mergeCell ref="W182:X182"/>
    <mergeCell ref="Y182:Z182"/>
    <mergeCell ref="AA182:AB182"/>
    <mergeCell ref="AC182:AD182"/>
    <mergeCell ref="A183:B183"/>
    <mergeCell ref="C183:D183"/>
    <mergeCell ref="E183:F183"/>
    <mergeCell ref="G183:H183"/>
    <mergeCell ref="I183:J183"/>
    <mergeCell ref="C187:D187"/>
    <mergeCell ref="E187:F187"/>
    <mergeCell ref="G187:H187"/>
    <mergeCell ref="I187:J187"/>
    <mergeCell ref="K187:L187"/>
    <mergeCell ref="M187:N187"/>
    <mergeCell ref="O187:P187"/>
    <mergeCell ref="Q187:R187"/>
    <mergeCell ref="S187:T187"/>
    <mergeCell ref="U187:V187"/>
    <mergeCell ref="W187:X187"/>
    <mergeCell ref="Y187:Z187"/>
    <mergeCell ref="AA187:AB187"/>
    <mergeCell ref="AC187:AD187"/>
    <mergeCell ref="A184:B184"/>
    <mergeCell ref="C184:D184"/>
    <mergeCell ref="E184:F184"/>
    <mergeCell ref="G184:H184"/>
    <mergeCell ref="I184:J184"/>
    <mergeCell ref="K184:L184"/>
    <mergeCell ref="M184:N184"/>
    <mergeCell ref="O184:P184"/>
    <mergeCell ref="Q184:R184"/>
    <mergeCell ref="S184:T184"/>
    <mergeCell ref="U184:V184"/>
    <mergeCell ref="W184:X184"/>
    <mergeCell ref="Y184:Z184"/>
    <mergeCell ref="AA184:AB184"/>
    <mergeCell ref="AC184:AD184"/>
    <mergeCell ref="A185:B185"/>
    <mergeCell ref="C185:D185"/>
    <mergeCell ref="E185:F185"/>
    <mergeCell ref="A188:B188"/>
    <mergeCell ref="C188:D188"/>
    <mergeCell ref="E188:F188"/>
    <mergeCell ref="G188:H188"/>
    <mergeCell ref="I188:J188"/>
    <mergeCell ref="K188:L188"/>
    <mergeCell ref="M188:N188"/>
    <mergeCell ref="O188:P188"/>
    <mergeCell ref="Q188:R188"/>
    <mergeCell ref="S188:T188"/>
    <mergeCell ref="U188:V188"/>
    <mergeCell ref="W188:X188"/>
    <mergeCell ref="Y188:Z188"/>
    <mergeCell ref="AA188:AB188"/>
    <mergeCell ref="AC188:AD188"/>
    <mergeCell ref="A189:AE189"/>
    <mergeCell ref="A186:B186"/>
    <mergeCell ref="C186:D186"/>
    <mergeCell ref="E186:F186"/>
    <mergeCell ref="G186:H186"/>
    <mergeCell ref="I186:J186"/>
    <mergeCell ref="K186:L186"/>
    <mergeCell ref="M186:N186"/>
    <mergeCell ref="O186:P186"/>
    <mergeCell ref="Q186:R186"/>
    <mergeCell ref="S186:T186"/>
    <mergeCell ref="U186:V186"/>
    <mergeCell ref="W186:X186"/>
    <mergeCell ref="Y186:Z186"/>
    <mergeCell ref="AA186:AB186"/>
    <mergeCell ref="AC186:AD186"/>
    <mergeCell ref="A187:B18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</cp:lastModifiedBy>
  <dcterms:created xsi:type="dcterms:W3CDTF">2019-08-19T16:55:36Z</dcterms:created>
  <dcterms:modified xsi:type="dcterms:W3CDTF">2019-09-12T19:58:27Z</dcterms:modified>
</cp:coreProperties>
</file>